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نسب مالية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I27" i="1"/>
  <c r="H27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9" i="1"/>
  <c r="Q13" i="1" s="1"/>
  <c r="P9" i="1"/>
  <c r="P13" i="1" s="1"/>
  <c r="O9" i="1"/>
  <c r="O13" i="1" s="1"/>
  <c r="N9" i="1"/>
  <c r="N13" i="1" s="1"/>
  <c r="M9" i="1"/>
  <c r="M13" i="1" s="1"/>
  <c r="L9" i="1"/>
  <c r="L13" i="1" s="1"/>
  <c r="K9" i="1"/>
  <c r="K13" i="1" s="1"/>
  <c r="J9" i="1"/>
  <c r="J13" i="1" s="1"/>
  <c r="I9" i="1"/>
  <c r="I13" i="1" s="1"/>
  <c r="H9" i="1"/>
  <c r="H13" i="1" s="1"/>
  <c r="G9" i="1"/>
  <c r="G13" i="1" s="1"/>
  <c r="F9" i="1"/>
  <c r="F13" i="1" s="1"/>
  <c r="E9" i="1"/>
  <c r="E13" i="1" s="1"/>
  <c r="D9" i="1"/>
  <c r="D13" i="1" s="1"/>
  <c r="C9" i="1"/>
  <c r="C13" i="1" s="1"/>
  <c r="B9" i="1"/>
  <c r="B13" i="1" s="1"/>
  <c r="Q7" i="1"/>
  <c r="Q10" i="1" s="1"/>
  <c r="P7" i="1"/>
  <c r="P10" i="1" s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  <c r="F10" i="1" s="1"/>
  <c r="E7" i="1"/>
  <c r="E10" i="1" s="1"/>
  <c r="D7" i="1"/>
  <c r="D10" i="1" s="1"/>
  <c r="C7" i="1"/>
  <c r="C10" i="1" s="1"/>
  <c r="B7" i="1"/>
  <c r="B10" i="1" s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<sst xmlns="http://schemas.openxmlformats.org/spreadsheetml/2006/main" count="117" uniqueCount="64">
  <si>
    <t>بنك الشام</t>
  </si>
  <si>
    <t>النسب المالية</t>
  </si>
  <si>
    <t>Financial Ratios</t>
  </si>
  <si>
    <t>بعد تطبيق المعيار رقم 9</t>
  </si>
  <si>
    <t>النسب</t>
  </si>
  <si>
    <t>شرح النسبة</t>
  </si>
  <si>
    <t>% معدل دوران السهم</t>
  </si>
  <si>
    <t>*</t>
  </si>
  <si>
    <t>Turnover Ratio %</t>
  </si>
  <si>
    <t>عدد الأسهم المتداولة / عدد الأسهم</t>
  </si>
  <si>
    <t>عائد السهم الواحد ( ليرة سورية )</t>
  </si>
  <si>
    <t>Earnings Per Share (SP)</t>
  </si>
  <si>
    <t>صافي الأرباح / عدد الأسهم</t>
  </si>
  <si>
    <t>الأرباح الموزعة للسهم الواحد ( ليرة سورية )</t>
  </si>
  <si>
    <t>Dividend per share (SP)</t>
  </si>
  <si>
    <t>الأرباح الموزعة / عدد الأسهم</t>
  </si>
  <si>
    <t>القيمة الدفترية للسهم الواحد ( ليرة سورية )</t>
  </si>
  <si>
    <t>Book Value Per Share (SP)</t>
  </si>
  <si>
    <t>صافي حقوق المساهمين / عدد الأسهم</t>
  </si>
  <si>
    <t>القيمة السوقية الى العائد (مره)</t>
  </si>
  <si>
    <t>Price Earnings Ratio (Times)</t>
  </si>
  <si>
    <t>القيمة السوقية / العائد</t>
  </si>
  <si>
    <t>% الأرباح الموزعة الى القيمة السوقية</t>
  </si>
  <si>
    <t>Dividend Yield %</t>
  </si>
  <si>
    <t>الربح الموزع للسهم / القيمة السوقية للسهم</t>
  </si>
  <si>
    <t>% الأرباح الموزعة للسهم الى عائد السهم</t>
  </si>
  <si>
    <t>Dividend Per Share to Earnings Per Share %</t>
  </si>
  <si>
    <t>الربح الموزع للسهم / عائد السهم</t>
  </si>
  <si>
    <t>القيمة السوقية الى القيمة الدفترية (مره)</t>
  </si>
  <si>
    <t>Price Book Value (Times)</t>
  </si>
  <si>
    <t>القيمة السوقية / القيمة الدفترية</t>
  </si>
  <si>
    <t>العائد على مجموع الموجودات %</t>
  </si>
  <si>
    <t>Return On Assets %</t>
  </si>
  <si>
    <t>صافي الربح / مجموع الموجودات</t>
  </si>
  <si>
    <t>العائد على حقوق المساهمين %</t>
  </si>
  <si>
    <t>Return On Equity %</t>
  </si>
  <si>
    <t>صافي الربح / صافي حقوق المساهمين</t>
  </si>
  <si>
    <t>إجمالي دخل الاستثمارات المشتركة بين المصرف وحسابات الاستثمار المطلقة/ إجمالي الدخل %</t>
  </si>
  <si>
    <t>Total income from the investment of the bank and the unrestricted investment accounts    / Total Income%</t>
  </si>
  <si>
    <t>إجمالي دخل الاستثمارات المشتركة بين المصرف وحسابات الاستثمار المطلقة / إجمالي الدخل</t>
  </si>
  <si>
    <t>% صافي الربح / إجمالي الدخل</t>
  </si>
  <si>
    <t>Net Income / Total Income %</t>
  </si>
  <si>
    <t xml:space="preserve"> صافي الربح / إجمالي الدخل</t>
  </si>
  <si>
    <t>% اجمالي الدخل / الموجودات</t>
  </si>
  <si>
    <t>Net Income / TotalAssets %</t>
  </si>
  <si>
    <t xml:space="preserve"> إجمالي الدخل / الموجودات</t>
  </si>
  <si>
    <t>% نسبة الملكية</t>
  </si>
  <si>
    <t>Equity Ratio %</t>
  </si>
  <si>
    <t>حقوق المساهمين / مجموع الموجودات</t>
  </si>
  <si>
    <t>% معدل المديونية</t>
  </si>
  <si>
    <t>Debt Ratio %</t>
  </si>
  <si>
    <t>المطلوبات متداولة / مجموع الموجودات</t>
  </si>
  <si>
    <t>% إجمالي الودائع / مجموع الموجودات</t>
  </si>
  <si>
    <t>Total Deposits / Total  Assets %</t>
  </si>
  <si>
    <t xml:space="preserve"> إجمالي الودائع / مجموع الموجودات</t>
  </si>
  <si>
    <t>نسبة السيولة (مره)</t>
  </si>
  <si>
    <t xml:space="preserve">Quick Ratio (Times) </t>
  </si>
  <si>
    <t>الموجودات المتداولة / المطاليب المتداولة</t>
  </si>
  <si>
    <t>تم تعديل القيمة السوقية وإعادة احتساب وسطي عدد الأسهم لفترات المقارنة نظراً لتعديل القيمة الأسمية للسهم من 1000 إلى 100 ليرة سورية للسهم الواحد خلال عام 2010</t>
  </si>
  <si>
    <t>The market value has been adjusted and  the average number of shares has been re-calculated for the comparative periods due to the modification of the nominal value per share from 1000 SP to 100 SP during the year 2010</t>
  </si>
  <si>
    <t>عدد الأسهم المكتتب بها</t>
  </si>
  <si>
    <t>عدد الأسهم المتداولة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</si>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</sst>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??_-;_-@_-"/>
    <numFmt numFmtId="167" formatCode="_-* #,##0.00_-;_-* #,##0.00\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abic Transparent"/>
    </font>
    <font>
      <sz val="10"/>
      <color theme="1"/>
      <name val="Arabic Transparent"/>
      <charset val="178"/>
    </font>
    <font>
      <b/>
      <sz val="10"/>
      <color theme="0"/>
      <name val="Arabic Transparent"/>
      <charset val="178"/>
    </font>
    <font>
      <b/>
      <sz val="10"/>
      <color theme="1"/>
      <name val="Arabic Transparent"/>
    </font>
    <font>
      <b/>
      <sz val="10"/>
      <color theme="1"/>
      <name val="Arabic Transparent"/>
      <charset val="178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 applyAlignment="1">
      <alignment horizontal="right" wrapText="1"/>
    </xf>
    <xf numFmtId="10" fontId="3" fillId="0" borderId="4" xfId="2" applyNumberFormat="1" applyFont="1" applyFill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0" fontId="3" fillId="0" borderId="4" xfId="2" applyNumberFormat="1" applyFont="1" applyFill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left" wrapText="1"/>
    </xf>
    <xf numFmtId="2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right" vertical="center" wrapText="1"/>
    </xf>
    <xf numFmtId="10" fontId="3" fillId="0" borderId="4" xfId="2" applyNumberFormat="1" applyFont="1" applyFill="1" applyBorder="1" applyAlignment="1">
      <alignment horizontal="center" vertical="center" wrapText="1"/>
    </xf>
    <xf numFmtId="10" fontId="3" fillId="0" borderId="4" xfId="2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wrapText="1"/>
    </xf>
    <xf numFmtId="2" fontId="3" fillId="0" borderId="5" xfId="0" applyNumberFormat="1" applyFont="1" applyBorder="1" applyAlignment="1">
      <alignment horizontal="center" wrapText="1"/>
    </xf>
    <xf numFmtId="10" fontId="3" fillId="0" borderId="5" xfId="2" applyNumberFormat="1" applyFont="1" applyFill="1" applyBorder="1" applyAlignment="1">
      <alignment horizontal="left" wrapText="1"/>
    </xf>
    <xf numFmtId="0" fontId="3" fillId="0" borderId="5" xfId="0" applyFont="1" applyBorder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0" xfId="1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166" fontId="3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/>
    <xf numFmtId="0" fontId="3" fillId="0" borderId="0" xfId="0" applyFont="1" applyAlignment="1">
      <alignment horizontal="left"/>
    </xf>
    <xf numFmtId="43" fontId="3" fillId="0" borderId="0" xfId="0" applyNumberFormat="1" applyFont="1" applyAlignment="1">
      <alignment horizontal="right"/>
    </xf>
  </cellXfs>
  <cellStyles count="43">
    <cellStyle name="Comma" xfId="1" builtinId="3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21" xfId="16"/>
    <cellStyle name="Comma 2 22" xfId="17"/>
    <cellStyle name="Comma 2 23" xfId="18"/>
    <cellStyle name="Comma 2 24" xfId="19"/>
    <cellStyle name="Comma 2 25" xfId="20"/>
    <cellStyle name="Comma 2 26" xfId="21"/>
    <cellStyle name="Comma 2 27" xfId="22"/>
    <cellStyle name="Comma 2 28" xfId="23"/>
    <cellStyle name="Comma 2 29" xfId="24"/>
    <cellStyle name="Comma 2 3" xfId="25"/>
    <cellStyle name="Comma 2 30" xfId="26"/>
    <cellStyle name="Comma 2 31" xfId="27"/>
    <cellStyle name="Comma 2 32" xfId="28"/>
    <cellStyle name="Comma 2 33" xfId="29"/>
    <cellStyle name="Comma 2 34" xfId="30"/>
    <cellStyle name="Comma 2 4" xfId="31"/>
    <cellStyle name="Comma 2 5" xfId="32"/>
    <cellStyle name="Comma 2 6" xfId="33"/>
    <cellStyle name="Comma 2 7" xfId="34"/>
    <cellStyle name="Comma 2 8" xfId="35"/>
    <cellStyle name="Comma 2 9" xfId="36"/>
    <cellStyle name="Normal" xfId="0" builtinId="0"/>
    <cellStyle name="Normal 2" xfId="37"/>
    <cellStyle name="Normal 3" xfId="38"/>
    <cellStyle name="Normal 4" xfId="39"/>
    <cellStyle name="Normal 5" xfId="40"/>
    <cellStyle name="Normal 6" xfId="41"/>
    <cellStyle name="Normal 7 2" xfId="42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B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قائمة الدخل 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19">
          <cell r="B19">
            <v>4130550552200</v>
          </cell>
          <cell r="C19">
            <v>1021850949090</v>
          </cell>
          <cell r="D19">
            <v>799315469164.40015</v>
          </cell>
          <cell r="E19">
            <v>395234678643</v>
          </cell>
          <cell r="F19">
            <v>184768212445</v>
          </cell>
          <cell r="G19">
            <v>156709037671</v>
          </cell>
          <cell r="H19">
            <v>156709037671</v>
          </cell>
          <cell r="I19">
            <v>135617226497.41</v>
          </cell>
          <cell r="J19">
            <v>186983445128</v>
          </cell>
          <cell r="K19">
            <v>100516688700</v>
          </cell>
          <cell r="L19">
            <v>68799861439</v>
          </cell>
          <cell r="M19">
            <v>56935160783</v>
          </cell>
          <cell r="N19">
            <v>26109153661</v>
          </cell>
          <cell r="O19">
            <v>13047426360</v>
          </cell>
          <cell r="P19">
            <v>16735768051</v>
          </cell>
          <cell r="Q19">
            <v>11073570891</v>
          </cell>
        </row>
        <row r="23">
          <cell r="B23">
            <v>2050811755651</v>
          </cell>
          <cell r="C23">
            <v>491730846745</v>
          </cell>
          <cell r="D23">
            <v>392363074372</v>
          </cell>
          <cell r="E23">
            <v>97951934706</v>
          </cell>
          <cell r="F23">
            <v>46251810234</v>
          </cell>
          <cell r="G23">
            <v>28222042495</v>
          </cell>
          <cell r="H23">
            <v>28222042495</v>
          </cell>
          <cell r="I23">
            <v>46451576800</v>
          </cell>
          <cell r="J23">
            <v>114771221087</v>
          </cell>
          <cell r="K23">
            <v>32237669213</v>
          </cell>
          <cell r="L23">
            <v>38171425809</v>
          </cell>
          <cell r="M23">
            <v>34679630612</v>
          </cell>
          <cell r="N23">
            <v>11394435357</v>
          </cell>
          <cell r="O23">
            <v>1364483540</v>
          </cell>
          <cell r="P23">
            <v>134181350</v>
          </cell>
          <cell r="Q23">
            <v>0</v>
          </cell>
        </row>
        <row r="24">
          <cell r="B24">
            <v>404239448802</v>
          </cell>
          <cell r="C24">
            <v>261663459173</v>
          </cell>
          <cell r="D24">
            <v>181669844480</v>
          </cell>
          <cell r="E24">
            <v>91972106882</v>
          </cell>
          <cell r="F24">
            <v>49454399523</v>
          </cell>
          <cell r="G24">
            <v>53967068395</v>
          </cell>
          <cell r="H24">
            <v>53967068395</v>
          </cell>
          <cell r="I24">
            <v>32409552218</v>
          </cell>
          <cell r="J24">
            <v>34893647529</v>
          </cell>
          <cell r="K24">
            <v>22042309179</v>
          </cell>
          <cell r="L24">
            <v>8346349829</v>
          </cell>
          <cell r="M24">
            <v>5748218880</v>
          </cell>
          <cell r="N24">
            <v>2647085184</v>
          </cell>
          <cell r="O24">
            <v>1819158382</v>
          </cell>
          <cell r="P24">
            <v>3117933169</v>
          </cell>
          <cell r="Q24">
            <v>2625999566</v>
          </cell>
        </row>
        <row r="32">
          <cell r="B32">
            <v>3285967860123</v>
          </cell>
          <cell r="C32">
            <v>806970272079</v>
          </cell>
          <cell r="D32">
            <v>607883973491</v>
          </cell>
          <cell r="E32">
            <v>279009105493</v>
          </cell>
          <cell r="F32">
            <v>112386867227</v>
          </cell>
          <cell r="G32">
            <v>92807257694</v>
          </cell>
          <cell r="H32">
            <v>92807257695</v>
          </cell>
          <cell r="I32">
            <v>87004557728.179993</v>
          </cell>
          <cell r="J32">
            <v>156468890013</v>
          </cell>
          <cell r="K32">
            <v>80642735400</v>
          </cell>
          <cell r="L32">
            <v>54559709427</v>
          </cell>
          <cell r="M32">
            <v>45824893527</v>
          </cell>
          <cell r="N32">
            <v>16956163201</v>
          </cell>
          <cell r="O32">
            <v>3517002154</v>
          </cell>
          <cell r="P32">
            <v>3849982028</v>
          </cell>
          <cell r="Q32">
            <v>3082539764</v>
          </cell>
        </row>
        <row r="42">
          <cell r="H42">
            <v>5250000000</v>
          </cell>
          <cell r="I42">
            <v>5000000000</v>
          </cell>
          <cell r="L42">
            <v>5000000000</v>
          </cell>
          <cell r="M42">
            <v>5000000000</v>
          </cell>
          <cell r="N42">
            <v>5000000000</v>
          </cell>
          <cell r="O42">
            <v>4991666301</v>
          </cell>
          <cell r="P42">
            <v>4981566850</v>
          </cell>
          <cell r="Q42">
            <v>2501735500</v>
          </cell>
        </row>
        <row r="50">
          <cell r="B50">
            <v>563694509307</v>
          </cell>
          <cell r="C50">
            <v>135332478535</v>
          </cell>
          <cell r="D50">
            <v>114837726510.60001</v>
          </cell>
          <cell r="E50">
            <v>63891717143</v>
          </cell>
          <cell r="F50">
            <v>28610636845.948898</v>
          </cell>
          <cell r="G50">
            <v>24853725817</v>
          </cell>
          <cell r="H50">
            <v>24853725817</v>
          </cell>
          <cell r="I50">
            <v>23501104023.23</v>
          </cell>
          <cell r="J50">
            <v>24152345730</v>
          </cell>
          <cell r="K50">
            <v>15325433821</v>
          </cell>
          <cell r="L50">
            <v>9839887312</v>
          </cell>
          <cell r="M50">
            <v>7557933958</v>
          </cell>
          <cell r="N50">
            <v>5197840598</v>
          </cell>
          <cell r="O50">
            <v>4842394687</v>
          </cell>
          <cell r="P50">
            <v>4430782213</v>
          </cell>
          <cell r="Q50">
            <v>1821237149</v>
          </cell>
        </row>
        <row r="53">
          <cell r="B53">
            <v>563697412841</v>
          </cell>
          <cell r="C53">
            <v>135335398177</v>
          </cell>
          <cell r="D53">
            <v>114840626412.60001</v>
          </cell>
          <cell r="E53">
            <v>63894623543</v>
          </cell>
          <cell r="F53">
            <v>28613503951</v>
          </cell>
          <cell r="G53">
            <v>24856552424</v>
          </cell>
          <cell r="H53">
            <v>24856552423</v>
          </cell>
          <cell r="I53">
            <v>23503887688.23</v>
          </cell>
          <cell r="J53">
            <v>24155080516</v>
          </cell>
          <cell r="K53">
            <v>15328125678</v>
          </cell>
          <cell r="L53">
            <v>9842542338</v>
          </cell>
          <cell r="M53">
            <v>7560553330</v>
          </cell>
          <cell r="N53">
            <v>5200424837</v>
          </cell>
          <cell r="O53">
            <v>4844925401</v>
          </cell>
          <cell r="P53">
            <v>4433260653</v>
          </cell>
          <cell r="Q53">
            <v>1823241789</v>
          </cell>
        </row>
      </sheetData>
      <sheetData sheetId="6">
        <row r="10">
          <cell r="B10">
            <v>38346020835</v>
          </cell>
          <cell r="C10">
            <v>17472918340</v>
          </cell>
          <cell r="D10">
            <v>10564375351</v>
          </cell>
          <cell r="E10">
            <v>7240214290</v>
          </cell>
          <cell r="F10">
            <v>6428566682</v>
          </cell>
          <cell r="G10">
            <v>4967032955</v>
          </cell>
          <cell r="H10">
            <v>4967032955</v>
          </cell>
          <cell r="I10">
            <v>4932278564</v>
          </cell>
          <cell r="J10">
            <v>3331779495</v>
          </cell>
          <cell r="K10">
            <v>1515364857</v>
          </cell>
          <cell r="L10">
            <v>643355984</v>
          </cell>
          <cell r="M10">
            <v>223926676</v>
          </cell>
          <cell r="N10">
            <v>386296942</v>
          </cell>
          <cell r="O10">
            <v>639769674</v>
          </cell>
          <cell r="P10">
            <v>609743811</v>
          </cell>
          <cell r="Q10">
            <v>297275131</v>
          </cell>
        </row>
        <row r="23">
          <cell r="B23">
            <v>462703597922</v>
          </cell>
          <cell r="C23">
            <v>45001450646</v>
          </cell>
          <cell r="D23">
            <v>66618431449</v>
          </cell>
          <cell r="E23">
            <v>41794688227</v>
          </cell>
          <cell r="F23">
            <v>7071218172</v>
          </cell>
          <cell r="G23">
            <v>4577934539</v>
          </cell>
          <cell r="H23">
            <v>4577934539</v>
          </cell>
          <cell r="I23">
            <v>2560289623</v>
          </cell>
          <cell r="J23">
            <v>11350996072</v>
          </cell>
          <cell r="K23">
            <v>7872829426</v>
          </cell>
          <cell r="L23">
            <v>3377557118</v>
          </cell>
          <cell r="M23">
            <v>3634254875</v>
          </cell>
          <cell r="N23">
            <v>1134336766</v>
          </cell>
          <cell r="O23">
            <v>825439859</v>
          </cell>
          <cell r="P23">
            <v>457761213</v>
          </cell>
          <cell r="Q23">
            <v>146095011</v>
          </cell>
        </row>
        <row r="36">
          <cell r="B36">
            <v>409588265156</v>
          </cell>
          <cell r="C36">
            <v>20708017015</v>
          </cell>
          <cell r="D36">
            <v>49740942845</v>
          </cell>
          <cell r="E36">
            <v>32506848238</v>
          </cell>
          <cell r="F36">
            <v>3178078935</v>
          </cell>
          <cell r="G36">
            <v>858441699</v>
          </cell>
          <cell r="H36">
            <v>858441699</v>
          </cell>
          <cell r="I36">
            <v>-2553729567</v>
          </cell>
          <cell r="J36">
            <v>8505241821</v>
          </cell>
          <cell r="K36">
            <v>5486378250</v>
          </cell>
          <cell r="L36">
            <v>2103514116</v>
          </cell>
          <cell r="M36">
            <v>2360128496</v>
          </cell>
          <cell r="N36">
            <v>347165737</v>
          </cell>
          <cell r="O36">
            <v>382547268</v>
          </cell>
          <cell r="P36">
            <v>107884052</v>
          </cell>
          <cell r="Q36">
            <v>-368055827</v>
          </cell>
        </row>
        <row r="41">
          <cell r="B41">
            <v>3413.2355429666668</v>
          </cell>
          <cell r="C41">
            <v>207.07997275</v>
          </cell>
          <cell r="D41">
            <v>552.67721492222222</v>
          </cell>
          <cell r="E41">
            <v>406.33511178750001</v>
          </cell>
          <cell r="F41">
            <v>52.96730728248167</v>
          </cell>
          <cell r="G41">
            <v>16.35038158095238</v>
          </cell>
          <cell r="H41">
            <v>16.351270457142856</v>
          </cell>
          <cell r="I41">
            <v>-51.074591339999998</v>
          </cell>
          <cell r="J41">
            <v>170.10483642</v>
          </cell>
          <cell r="K41">
            <v>109.73</v>
          </cell>
          <cell r="L41">
            <v>42.07</v>
          </cell>
          <cell r="M41">
            <v>47.2</v>
          </cell>
          <cell r="N41">
            <v>6.94</v>
          </cell>
          <cell r="O41">
            <v>7.65</v>
          </cell>
          <cell r="P41">
            <v>2.16</v>
          </cell>
          <cell r="Q41">
            <v>-7.3609999999999998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rightToLeft="1" tabSelected="1" zoomScaleNormal="100" workbookViewId="0">
      <selection activeCell="A25" sqref="A25:T25"/>
    </sheetView>
  </sheetViews>
  <sheetFormatPr defaultColWidth="32.7109375" defaultRowHeight="12.75"/>
  <cols>
    <col min="1" max="1" width="57.140625" style="2" customWidth="1"/>
    <col min="2" max="3" width="17.5703125" style="2" customWidth="1"/>
    <col min="4" max="4" width="18" style="2" customWidth="1"/>
    <col min="5" max="5" width="15.85546875" style="2" bestFit="1" customWidth="1"/>
    <col min="6" max="6" width="19.85546875" style="2" customWidth="1"/>
    <col min="7" max="9" width="15.85546875" style="2" bestFit="1" customWidth="1"/>
    <col min="10" max="10" width="15.85546875" style="3" bestFit="1" customWidth="1"/>
    <col min="11" max="11" width="15.85546875" style="2" customWidth="1"/>
    <col min="12" max="12" width="15.85546875" style="2" bestFit="1" customWidth="1"/>
    <col min="13" max="13" width="15.85546875" style="2" customWidth="1"/>
    <col min="14" max="15" width="15.85546875" style="2" bestFit="1" customWidth="1"/>
    <col min="16" max="17" width="14.28515625" style="2" bestFit="1" customWidth="1"/>
    <col min="18" max="18" width="61.28515625" style="4" bestFit="1" customWidth="1"/>
    <col min="19" max="19" width="76.42578125" style="4" bestFit="1" customWidth="1"/>
    <col min="20" max="20" width="41.85546875" style="4" customWidth="1"/>
    <col min="21" max="21" width="49" style="4" bestFit="1" customWidth="1"/>
    <col min="22" max="22" width="37.140625" style="4" customWidth="1"/>
    <col min="23" max="16384" width="32.7109375" style="4"/>
  </cols>
  <sheetData>
    <row r="1" spans="1:19">
      <c r="A1" s="1" t="s">
        <v>0</v>
      </c>
      <c r="B1" s="1"/>
      <c r="C1" s="1"/>
      <c r="D1" s="1"/>
      <c r="E1" s="1"/>
      <c r="F1" s="1"/>
      <c r="G1" s="1"/>
    </row>
    <row r="2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7" t="s">
        <v>2</v>
      </c>
    </row>
    <row r="3" spans="1:19" ht="15" customHeight="1">
      <c r="A3" s="8"/>
      <c r="B3" s="9" t="s">
        <v>3</v>
      </c>
      <c r="C3" s="9"/>
      <c r="D3" s="9"/>
      <c r="E3" s="9"/>
      <c r="F3" s="9"/>
      <c r="G3" s="9"/>
      <c r="H3" s="8"/>
      <c r="I3" s="8"/>
      <c r="J3" s="10"/>
      <c r="K3" s="8"/>
      <c r="L3" s="8"/>
    </row>
    <row r="4" spans="1:19" s="3" customFormat="1">
      <c r="A4" s="11" t="s">
        <v>4</v>
      </c>
      <c r="B4" s="11">
        <v>2023</v>
      </c>
      <c r="C4" s="11">
        <v>2022</v>
      </c>
      <c r="D4" s="11">
        <v>2021</v>
      </c>
      <c r="E4" s="12">
        <v>2020</v>
      </c>
      <c r="F4" s="11">
        <v>2019</v>
      </c>
      <c r="G4" s="11">
        <v>2018</v>
      </c>
      <c r="H4" s="11">
        <v>2018</v>
      </c>
      <c r="I4" s="11">
        <v>2017</v>
      </c>
      <c r="J4" s="11">
        <v>2016</v>
      </c>
      <c r="K4" s="11">
        <v>2015</v>
      </c>
      <c r="L4" s="11">
        <v>2014</v>
      </c>
      <c r="M4" s="11">
        <v>2013</v>
      </c>
      <c r="N4" s="11">
        <v>2012</v>
      </c>
      <c r="O4" s="11">
        <v>2011</v>
      </c>
      <c r="P4" s="11">
        <v>2010</v>
      </c>
      <c r="Q4" s="11">
        <v>2009</v>
      </c>
      <c r="R4" s="11" t="s">
        <v>2</v>
      </c>
      <c r="S4" s="11" t="s">
        <v>5</v>
      </c>
    </row>
    <row r="5" spans="1:19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3"/>
      <c r="M5" s="13"/>
      <c r="N5" s="13"/>
      <c r="O5" s="13"/>
      <c r="P5" s="13"/>
      <c r="Q5" s="13"/>
      <c r="R5" s="14"/>
      <c r="S5" s="15"/>
    </row>
    <row r="6" spans="1:19">
      <c r="A6" s="16" t="s">
        <v>6</v>
      </c>
      <c r="B6" s="17">
        <f>B28/B27</f>
        <v>3.4201883333333336E-2</v>
      </c>
      <c r="C6" s="17">
        <f>C28/C27</f>
        <v>9.5023960000000005E-2</v>
      </c>
      <c r="D6" s="17">
        <f t="shared" ref="D6:G6" si="0">D28/D27</f>
        <v>3.0571888888888888E-2</v>
      </c>
      <c r="E6" s="17">
        <f t="shared" si="0"/>
        <v>2.2603487500000002E-2</v>
      </c>
      <c r="F6" s="17">
        <f t="shared" si="0"/>
        <v>5.7961783333333336E-2</v>
      </c>
      <c r="G6" s="17">
        <f t="shared" si="0"/>
        <v>3.7496780952380952E-2</v>
      </c>
      <c r="H6" s="17">
        <f>H28/H27</f>
        <v>3.7496780952380952E-2</v>
      </c>
      <c r="I6" s="17">
        <f>I28/I27</f>
        <v>4.9769380000000002E-2</v>
      </c>
      <c r="J6" s="17">
        <f>J28/J27</f>
        <v>3.4144140000000003E-2</v>
      </c>
      <c r="K6" s="17">
        <f>K28/K27</f>
        <v>7.8740000000000008E-3</v>
      </c>
      <c r="L6" s="17">
        <f>L28/L27</f>
        <v>1.9302980000000001E-2</v>
      </c>
      <c r="M6" s="18" t="s">
        <v>7</v>
      </c>
      <c r="N6" s="18" t="s">
        <v>7</v>
      </c>
      <c r="O6" s="18" t="s">
        <v>7</v>
      </c>
      <c r="P6" s="18" t="s">
        <v>7</v>
      </c>
      <c r="Q6" s="18" t="s">
        <v>7</v>
      </c>
      <c r="R6" s="19" t="s">
        <v>8</v>
      </c>
      <c r="S6" s="20" t="s">
        <v>9</v>
      </c>
    </row>
    <row r="7" spans="1:19">
      <c r="A7" s="20" t="s">
        <v>10</v>
      </c>
      <c r="B7" s="18">
        <f>'[1]قائمة الدخل '!B41</f>
        <v>3413.2355429666668</v>
      </c>
      <c r="C7" s="18">
        <f>'[1]قائمة الدخل '!C41</f>
        <v>207.07997275</v>
      </c>
      <c r="D7" s="18">
        <f>'[1]قائمة الدخل '!D41</f>
        <v>552.67721492222222</v>
      </c>
      <c r="E7" s="18">
        <f>'[1]قائمة الدخل '!E41</f>
        <v>406.33511178750001</v>
      </c>
      <c r="F7" s="18">
        <f>'[1]قائمة الدخل '!F41</f>
        <v>52.96730728248167</v>
      </c>
      <c r="G7" s="18">
        <f>'[1]قائمة الدخل '!G41</f>
        <v>16.35038158095238</v>
      </c>
      <c r="H7" s="18">
        <f>'[1]قائمة الدخل '!H41</f>
        <v>16.351270457142856</v>
      </c>
      <c r="I7" s="18">
        <f>'[1]قائمة الدخل '!I41</f>
        <v>-51.074591339999998</v>
      </c>
      <c r="J7" s="18">
        <f>'[1]قائمة الدخل '!J41</f>
        <v>170.10483642</v>
      </c>
      <c r="K7" s="18">
        <f>'[1]قائمة الدخل '!K41</f>
        <v>109.73</v>
      </c>
      <c r="L7" s="18">
        <f>'[1]قائمة الدخل '!L41</f>
        <v>42.07</v>
      </c>
      <c r="M7" s="18">
        <f>'[1]قائمة الدخل '!M41</f>
        <v>47.2</v>
      </c>
      <c r="N7" s="18">
        <f>'[1]قائمة الدخل '!N41</f>
        <v>6.94</v>
      </c>
      <c r="O7" s="18">
        <f>'[1]قائمة الدخل '!O41</f>
        <v>7.65</v>
      </c>
      <c r="P7" s="18">
        <f>'[1]قائمة الدخل '!P41</f>
        <v>2.16</v>
      </c>
      <c r="Q7" s="18">
        <f>'[1]قائمة الدخل '!Q41</f>
        <v>-7.3609999999999998</v>
      </c>
      <c r="R7" s="21" t="s">
        <v>11</v>
      </c>
      <c r="S7" s="20" t="s">
        <v>12</v>
      </c>
    </row>
    <row r="8" spans="1:19">
      <c r="A8" s="16" t="s">
        <v>13</v>
      </c>
      <c r="B8" s="18" t="s">
        <v>7</v>
      </c>
      <c r="C8" s="18" t="s">
        <v>7</v>
      </c>
      <c r="D8" s="18" t="s">
        <v>7</v>
      </c>
      <c r="E8" s="18" t="s">
        <v>7</v>
      </c>
      <c r="F8" s="18" t="s">
        <v>7</v>
      </c>
      <c r="G8" s="18" t="s">
        <v>7</v>
      </c>
      <c r="H8" s="18" t="s">
        <v>7</v>
      </c>
      <c r="I8" s="18" t="s">
        <v>7</v>
      </c>
      <c r="J8" s="18" t="s">
        <v>7</v>
      </c>
      <c r="K8" s="18" t="s">
        <v>7</v>
      </c>
      <c r="L8" s="18" t="s">
        <v>7</v>
      </c>
      <c r="M8" s="18" t="s">
        <v>7</v>
      </c>
      <c r="N8" s="18" t="s">
        <v>7</v>
      </c>
      <c r="O8" s="18" t="s">
        <v>7</v>
      </c>
      <c r="P8" s="18" t="s">
        <v>7</v>
      </c>
      <c r="Q8" s="18" t="s">
        <v>7</v>
      </c>
      <c r="R8" s="21" t="s">
        <v>14</v>
      </c>
      <c r="S8" s="20" t="s">
        <v>15</v>
      </c>
    </row>
    <row r="9" spans="1:19">
      <c r="A9" s="16" t="s">
        <v>16</v>
      </c>
      <c r="B9" s="18">
        <f>'[1]قائمة المركز المالي'!B50/'نسب مالية'!B27</f>
        <v>4697.4542442250004</v>
      </c>
      <c r="C9" s="18">
        <f>'[1]قائمة المركز المالي'!C50/'نسب مالية'!C27</f>
        <v>1353.32478535</v>
      </c>
      <c r="D9" s="18">
        <f>'[1]قائمة المركز المالي'!D50/'نسب مالية'!D27</f>
        <v>1275.9747390066668</v>
      </c>
      <c r="E9" s="18">
        <f>'[1]قائمة المركز المالي'!E50/'نسب مالية'!E27</f>
        <v>798.64646428749995</v>
      </c>
      <c r="F9" s="18">
        <f>'[1]قائمة المركز المالي'!F50/'نسب مالية'!F27</f>
        <v>476.84394743248163</v>
      </c>
      <c r="G9" s="18">
        <f>'[1]قائمة المركز المالي'!G50/'نسب مالية'!G27</f>
        <v>473.40430127619049</v>
      </c>
      <c r="H9" s="18">
        <f>'[1]قائمة المركز المالي'!H50/'نسب مالية'!H27</f>
        <v>473.40430127619049</v>
      </c>
      <c r="I9" s="18">
        <f>'[1]قائمة المركز المالي'!I50/'نسب مالية'!I27</f>
        <v>470.02208046459998</v>
      </c>
      <c r="J9" s="18">
        <f>'[1]قائمة المركز المالي'!J50/'نسب مالية'!J27</f>
        <v>483.04691459999998</v>
      </c>
      <c r="K9" s="18">
        <f>'[1]قائمة المركز المالي'!K50/'نسب مالية'!K27</f>
        <v>306.50867641999997</v>
      </c>
      <c r="L9" s="18">
        <f>'[1]قائمة المركز المالي'!L50/'نسب مالية'!L27</f>
        <v>196.79774624000001</v>
      </c>
      <c r="M9" s="18">
        <f>'[1]قائمة المركز المالي'!M50/'نسب مالية'!M27</f>
        <v>151.15867915999999</v>
      </c>
      <c r="N9" s="18">
        <f>'[1]قائمة المركز المالي'!N50/'نسب مالية'!N27</f>
        <v>103.95681196</v>
      </c>
      <c r="O9" s="18">
        <f>'[1]قائمة المركز المالي'!O50/'نسب مالية'!O27</f>
        <v>97.009583473757132</v>
      </c>
      <c r="P9" s="18">
        <f>'[1]قائمة المركز المالي'!P50/'نسب مالية'!P27</f>
        <v>889.4354620574851</v>
      </c>
      <c r="Q9" s="18">
        <f>'[1]قائمة المركز المالي'!Q50/'نسب مالية'!Q27</f>
        <v>727.98948929653034</v>
      </c>
      <c r="R9" s="21" t="s">
        <v>17</v>
      </c>
      <c r="S9" s="20" t="s">
        <v>18</v>
      </c>
    </row>
    <row r="10" spans="1:19">
      <c r="A10" s="20" t="s">
        <v>19</v>
      </c>
      <c r="B10" s="18">
        <f t="shared" ref="B10:Q10" si="1">B29/B7</f>
        <v>1.1091177131917527</v>
      </c>
      <c r="C10" s="18">
        <f t="shared" si="1"/>
        <v>7.4897151057308129</v>
      </c>
      <c r="D10" s="18">
        <f t="shared" si="1"/>
        <v>2.0052391704911572</v>
      </c>
      <c r="E10" s="18">
        <f t="shared" si="1"/>
        <v>2.1810076813235479</v>
      </c>
      <c r="F10" s="18">
        <f t="shared" si="1"/>
        <v>10.887659380614458</v>
      </c>
      <c r="G10" s="18">
        <f t="shared" si="1"/>
        <v>41.22227953292456</v>
      </c>
      <c r="H10" s="18">
        <f t="shared" si="1"/>
        <v>41.22003863654345</v>
      </c>
      <c r="I10" s="18">
        <f t="shared" si="1"/>
        <v>-15.847018620511591</v>
      </c>
      <c r="J10" s="18">
        <f t="shared" si="1"/>
        <v>1.1157237148236987</v>
      </c>
      <c r="K10" s="18">
        <f t="shared" si="1"/>
        <v>0.84516540599653689</v>
      </c>
      <c r="L10" s="18">
        <f t="shared" si="1"/>
        <v>2.4780128357499405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1"/>
        <v>0</v>
      </c>
      <c r="Q10" s="18">
        <f t="shared" si="1"/>
        <v>0</v>
      </c>
      <c r="R10" s="21" t="s">
        <v>20</v>
      </c>
      <c r="S10" s="20" t="s">
        <v>21</v>
      </c>
    </row>
    <row r="11" spans="1:19">
      <c r="A11" s="16" t="s">
        <v>22</v>
      </c>
      <c r="B11" s="18" t="s">
        <v>7</v>
      </c>
      <c r="C11" s="18" t="s">
        <v>7</v>
      </c>
      <c r="D11" s="18" t="s">
        <v>7</v>
      </c>
      <c r="E11" s="18" t="s">
        <v>7</v>
      </c>
      <c r="F11" s="18" t="s">
        <v>7</v>
      </c>
      <c r="G11" s="18" t="s">
        <v>7</v>
      </c>
      <c r="H11" s="18" t="s">
        <v>7</v>
      </c>
      <c r="I11" s="18" t="s">
        <v>7</v>
      </c>
      <c r="J11" s="18" t="s">
        <v>7</v>
      </c>
      <c r="K11" s="18" t="s">
        <v>7</v>
      </c>
      <c r="L11" s="18" t="s">
        <v>7</v>
      </c>
      <c r="M11" s="18" t="s">
        <v>7</v>
      </c>
      <c r="N11" s="18" t="s">
        <v>7</v>
      </c>
      <c r="O11" s="18" t="s">
        <v>7</v>
      </c>
      <c r="P11" s="18" t="s">
        <v>7</v>
      </c>
      <c r="Q11" s="18" t="s">
        <v>7</v>
      </c>
      <c r="R11" s="19" t="s">
        <v>23</v>
      </c>
      <c r="S11" s="20" t="s">
        <v>24</v>
      </c>
    </row>
    <row r="12" spans="1:19">
      <c r="A12" s="16" t="s">
        <v>25</v>
      </c>
      <c r="B12" s="18" t="s">
        <v>7</v>
      </c>
      <c r="C12" s="18" t="s">
        <v>7</v>
      </c>
      <c r="D12" s="18" t="s">
        <v>7</v>
      </c>
      <c r="E12" s="18" t="s">
        <v>7</v>
      </c>
      <c r="F12" s="18" t="s">
        <v>7</v>
      </c>
      <c r="G12" s="18" t="s">
        <v>7</v>
      </c>
      <c r="H12" s="18" t="s">
        <v>7</v>
      </c>
      <c r="I12" s="18" t="s">
        <v>7</v>
      </c>
      <c r="J12" s="18" t="s">
        <v>7</v>
      </c>
      <c r="K12" s="18" t="s">
        <v>7</v>
      </c>
      <c r="L12" s="18" t="s">
        <v>7</v>
      </c>
      <c r="M12" s="18" t="s">
        <v>7</v>
      </c>
      <c r="N12" s="18" t="s">
        <v>7</v>
      </c>
      <c r="O12" s="18" t="s">
        <v>7</v>
      </c>
      <c r="P12" s="18" t="s">
        <v>7</v>
      </c>
      <c r="Q12" s="18" t="s">
        <v>7</v>
      </c>
      <c r="R12" s="22" t="s">
        <v>26</v>
      </c>
      <c r="S12" s="20" t="s">
        <v>27</v>
      </c>
    </row>
    <row r="13" spans="1:19">
      <c r="A13" s="16" t="s">
        <v>28</v>
      </c>
      <c r="B13" s="18">
        <f t="shared" ref="B13:Q13" si="2">B29/B9</f>
        <v>0.8059003458424473</v>
      </c>
      <c r="C13" s="18">
        <f t="shared" si="2"/>
        <v>1.1460441845073315</v>
      </c>
      <c r="D13" s="18">
        <f t="shared" si="2"/>
        <v>0.86855167749070106</v>
      </c>
      <c r="E13" s="18">
        <f t="shared" si="2"/>
        <v>1.109652442762177</v>
      </c>
      <c r="F13" s="18">
        <f t="shared" si="2"/>
        <v>1.2093893675386453</v>
      </c>
      <c r="G13" s="18">
        <f t="shared" si="2"/>
        <v>1.4237301988660624</v>
      </c>
      <c r="H13" s="18">
        <f t="shared" si="2"/>
        <v>1.4237301988660624</v>
      </c>
      <c r="I13" s="18">
        <f t="shared" si="2"/>
        <v>1.7220042071214119</v>
      </c>
      <c r="J13" s="18">
        <f t="shared" si="2"/>
        <v>0.39290179538184344</v>
      </c>
      <c r="K13" s="18">
        <f t="shared" si="2"/>
        <v>0.3025689226262589</v>
      </c>
      <c r="L13" s="18">
        <f t="shared" si="2"/>
        <v>0.52973167626048112</v>
      </c>
      <c r="M13" s="18">
        <f t="shared" si="2"/>
        <v>0</v>
      </c>
      <c r="N13" s="18">
        <f t="shared" si="2"/>
        <v>0</v>
      </c>
      <c r="O13" s="18">
        <f t="shared" si="2"/>
        <v>0</v>
      </c>
      <c r="P13" s="18">
        <f t="shared" si="2"/>
        <v>0</v>
      </c>
      <c r="Q13" s="18">
        <f t="shared" si="2"/>
        <v>0</v>
      </c>
      <c r="R13" s="21" t="s">
        <v>29</v>
      </c>
      <c r="S13" s="20" t="s">
        <v>30</v>
      </c>
    </row>
    <row r="14" spans="1:19">
      <c r="A14" s="20" t="s">
        <v>31</v>
      </c>
      <c r="B14" s="17">
        <f>'[1]قائمة الدخل '!B36/'[1]قائمة المركز المالي'!B19</f>
        <v>9.9160695403630025E-2</v>
      </c>
      <c r="C14" s="17">
        <f>'[1]قائمة الدخل '!C36/'[1]قائمة المركز المالي'!C19</f>
        <v>2.026520309389675E-2</v>
      </c>
      <c r="D14" s="17">
        <f>'[1]قائمة الدخل '!D36/'[1]قائمة المركز المالي'!D19</f>
        <v>6.222942600747975E-2</v>
      </c>
      <c r="E14" s="17">
        <f>'[1]قائمة الدخل '!E36/'[1]قائمة المركز المالي'!E19</f>
        <v>8.2246953505216491E-2</v>
      </c>
      <c r="F14" s="17">
        <f>'[1]قائمة الدخل '!F36/'[1]قائمة المركز المالي'!F19</f>
        <v>1.7200355477520354E-2</v>
      </c>
      <c r="G14" s="17">
        <f>'[1]قائمة الدخل '!G36/'[1]قائمة المركز المالي'!G19</f>
        <v>5.4779335752302948E-3</v>
      </c>
      <c r="H14" s="17">
        <f>'[1]قائمة الدخل '!H36/'[1]قائمة المركز المالي'!H19</f>
        <v>5.4779335752302948E-3</v>
      </c>
      <c r="I14" s="17">
        <f>'[1]قائمة الدخل '!I36/'[1]قائمة المركز المالي'!I19</f>
        <v>-1.8830421716733537E-2</v>
      </c>
      <c r="J14" s="17">
        <f>'[1]قائمة الدخل '!J36/'[1]قائمة المركز المالي'!J19</f>
        <v>4.5486603453999443E-2</v>
      </c>
      <c r="K14" s="17">
        <f>'[1]قائمة الدخل '!K36/'[1]قائمة المركز المالي'!K19</f>
        <v>5.4581764689588308E-2</v>
      </c>
      <c r="L14" s="17">
        <f>'[1]قائمة الدخل '!L36/'[1]قائمة المركز المالي'!L19</f>
        <v>3.0574394657248517E-2</v>
      </c>
      <c r="M14" s="17">
        <f>'[1]قائمة الدخل '!M36/'[1]قائمة المركز المالي'!M19</f>
        <v>4.1452917029518595E-2</v>
      </c>
      <c r="N14" s="17">
        <f>'[1]قائمة الدخل '!N36/'[1]قائمة المركز المالي'!N19</f>
        <v>1.3296705879768578E-2</v>
      </c>
      <c r="O14" s="17">
        <f>'[1]قائمة الدخل '!O36/'[1]قائمة المركز المالي'!O19</f>
        <v>2.9319749155495522E-2</v>
      </c>
      <c r="P14" s="17">
        <f>'[1]قائمة الدخل '!P36/'[1]قائمة المركز المالي'!P19</f>
        <v>6.4463161577788287E-3</v>
      </c>
      <c r="Q14" s="17">
        <f>'[1]قائمة الدخل '!Q36/'[1]قائمة المركز المالي'!Q19</f>
        <v>-3.3237320700148849E-2</v>
      </c>
      <c r="R14" s="19" t="s">
        <v>32</v>
      </c>
      <c r="S14" s="20" t="s">
        <v>33</v>
      </c>
    </row>
    <row r="15" spans="1:19">
      <c r="A15" s="20" t="s">
        <v>34</v>
      </c>
      <c r="B15" s="17">
        <f>'[1]قائمة الدخل '!B36/'[1]قائمة المركز المالي'!B50</f>
        <v>0.72661389882889482</v>
      </c>
      <c r="C15" s="17">
        <f>'[1]قائمة الدخل '!C36/'[1]قائمة المركز المالي'!C50</f>
        <v>0.1530158705372742</v>
      </c>
      <c r="D15" s="17">
        <f>'[1]قائمة الدخل '!D36/'[1]قائمة المركز المالي'!D50</f>
        <v>0.43314113189456693</v>
      </c>
      <c r="E15" s="17">
        <f>'[1]قائمة الدخل '!E36/'[1]قائمة المركز المالي'!E50</f>
        <v>0.50878031913345534</v>
      </c>
      <c r="F15" s="17">
        <f>'[1]قائمة الدخل '!F36/'[1]قائمة المركز المالي'!F50</f>
        <v>0.1110803283447358</v>
      </c>
      <c r="G15" s="17">
        <f>'[1]قائمة الدخل '!G36/'[1]قائمة المركز المالي'!G50</f>
        <v>3.4539758960921027E-2</v>
      </c>
      <c r="H15" s="17">
        <f>'[1]قائمة الدخل '!H36/'[1]قائمة المركز المالي'!H50</f>
        <v>3.4539758960921027E-2</v>
      </c>
      <c r="I15" s="17">
        <f>'[1]قائمة الدخل '!I36/'[1]قائمة المركز المالي'!I50</f>
        <v>-0.10866423826198675</v>
      </c>
      <c r="J15" s="17">
        <f>'[1]قائمة الدخل '!J36/'[1]قائمة المركز المالي'!J50</f>
        <v>0.35214972144239837</v>
      </c>
      <c r="K15" s="17">
        <f>'[1]قائمة الدخل '!K36/'[1]قائمة المركز المالي'!K50</f>
        <v>0.35799170934281638</v>
      </c>
      <c r="L15" s="17">
        <f>'[1]قائمة الدخل '!L36/'[1]قائمة المركز المالي'!L50</f>
        <v>0.21377420790527851</v>
      </c>
      <c r="M15" s="17">
        <f>'[1]قائمة الدخل '!M36/'[1]قائمة المركز المالي'!M50</f>
        <v>0.31227164845782052</v>
      </c>
      <c r="N15" s="17">
        <f>'[1]قائمة الدخل '!N36/'[1]قائمة المركز المالي'!N50</f>
        <v>6.679037774524689E-2</v>
      </c>
      <c r="O15" s="17">
        <f>'[1]قائمة الدخل '!O36/'[1]قائمة المركز المالي'!O50</f>
        <v>7.8999605097658576E-2</v>
      </c>
      <c r="P15" s="17">
        <f>'[1]قائمة الدخل '!P36/'[1]قائمة المركز المالي'!P50</f>
        <v>2.4348759838266509E-2</v>
      </c>
      <c r="Q15" s="17">
        <f>'[1]قائمة الدخل '!Q36/'[1]قائمة المركز المالي'!Q50</f>
        <v>-0.20209110450118542</v>
      </c>
      <c r="R15" s="19" t="s">
        <v>35</v>
      </c>
      <c r="S15" s="20" t="s">
        <v>36</v>
      </c>
    </row>
    <row r="16" spans="1:19" ht="25.5">
      <c r="A16" s="23" t="s">
        <v>37</v>
      </c>
      <c r="B16" s="24">
        <f>'[1]قائمة الدخل '!B10/'[1]قائمة الدخل '!B23</f>
        <v>8.2873833285956336E-2</v>
      </c>
      <c r="C16" s="24">
        <f>'[1]قائمة الدخل '!C10/'[1]قائمة الدخل '!C23</f>
        <v>0.38827455757924767</v>
      </c>
      <c r="D16" s="24">
        <f>'[1]قائمة الدخل '!D10/'[1]قائمة الدخل '!D23</f>
        <v>0.158580367643264</v>
      </c>
      <c r="E16" s="24">
        <f>'[1]قائمة الدخل '!E10/'[1]قائمة الدخل '!E23</f>
        <v>0.17323288190777106</v>
      </c>
      <c r="F16" s="24">
        <f>'[1]قائمة الدخل '!F10/'[1]قائمة الدخل '!F23</f>
        <v>0.90911728723846819</v>
      </c>
      <c r="G16" s="24">
        <f>'[1]قائمة الدخل '!G10/'[1]قائمة الدخل '!G23</f>
        <v>1.084994316254464</v>
      </c>
      <c r="H16" s="24">
        <f>'[1]قائمة الدخل '!H10/'[1]قائمة الدخل '!H23</f>
        <v>1.084994316254464</v>
      </c>
      <c r="I16" s="24">
        <f>'[1]قائمة الدخل '!I10/'[1]قائمة الدخل '!I23</f>
        <v>1.9264533667174106</v>
      </c>
      <c r="J16" s="24">
        <f>'[1]قائمة الدخل '!J10/'[1]قائمة الدخل '!J23</f>
        <v>0.29352309470167526</v>
      </c>
      <c r="K16" s="24">
        <f>'[1]قائمة الدخل '!K10/'[1]قائمة الدخل '!K23</f>
        <v>0.19248033648430274</v>
      </c>
      <c r="L16" s="24">
        <f>'[1]قائمة الدخل '!L10/'[1]قائمة الدخل '!L23</f>
        <v>0.19047967555348386</v>
      </c>
      <c r="M16" s="24">
        <f>'[1]قائمة الدخل '!M10/'[1]قائمة الدخل '!M23</f>
        <v>6.1615567345149398E-2</v>
      </c>
      <c r="N16" s="24">
        <f>'[1]قائمة الدخل '!N10/'[1]قائمة الدخل '!N23</f>
        <v>0.34054872730802416</v>
      </c>
      <c r="O16" s="24">
        <f>'[1]قائمة الدخل '!O10/'[1]قائمة الدخل '!O23</f>
        <v>0.77506515710916257</v>
      </c>
      <c r="P16" s="24">
        <f>'[1]قائمة الدخل '!P10/'[1]قائمة الدخل '!P23</f>
        <v>1.332012834822683</v>
      </c>
      <c r="Q16" s="24">
        <f>'[1]قائمة الدخل '!Q10/'[1]قائمة الدخل '!Q23</f>
        <v>2.0348068627750746</v>
      </c>
      <c r="R16" s="25" t="s">
        <v>38</v>
      </c>
      <c r="S16" s="26" t="s">
        <v>39</v>
      </c>
    </row>
    <row r="17" spans="1:20">
      <c r="A17" s="16" t="s">
        <v>40</v>
      </c>
      <c r="B17" s="17">
        <f>'[1]قائمة الدخل '!B36/'[1]قائمة الدخل '!B23</f>
        <v>0.88520657067604236</v>
      </c>
      <c r="C17" s="17">
        <f>'[1]قائمة الدخل '!C36/'[1]قائمة الدخل '!C23</f>
        <v>0.46016332179817526</v>
      </c>
      <c r="D17" s="17">
        <f>'[1]قائمة الدخل '!D36/'[1]قائمة الدخل '!D23</f>
        <v>0.74665436821458897</v>
      </c>
      <c r="E17" s="17">
        <f>'[1]قائمة الدخل '!E36/'[1]قائمة الدخل '!E23</f>
        <v>0.7777746315858407</v>
      </c>
      <c r="F17" s="17">
        <f>'[1]قائمة الدخل '!F36/'[1]قائمة الدخل '!F23</f>
        <v>0.44943867629261997</v>
      </c>
      <c r="G17" s="17">
        <f>'[1]قائمة الدخل '!G36/'[1]قائمة الدخل '!G23</f>
        <v>0.1875172507791073</v>
      </c>
      <c r="H17" s="17">
        <f>'[1]قائمة الدخل '!H36/'[1]قائمة الدخل '!H23</f>
        <v>0.1875172507791073</v>
      </c>
      <c r="I17" s="17">
        <f>'[1]قائمة الدخل '!I36/'[1]قائمة الدخل '!I23</f>
        <v>-0.99743776800051498</v>
      </c>
      <c r="J17" s="17">
        <f>'[1]قائمة الدخل '!J36/'[1]قائمة الدخل '!J23</f>
        <v>0.74929475501980425</v>
      </c>
      <c r="K17" s="17">
        <f>'[1]قائمة الدخل '!K36/'[1]قائمة الدخل '!K23</f>
        <v>0.69687503096170855</v>
      </c>
      <c r="L17" s="17">
        <f>'[1]قائمة الدخل '!L36/'[1]قائمة الدخل '!L23</f>
        <v>0.62279157465309809</v>
      </c>
      <c r="M17" s="17">
        <f>'[1]قائمة الدخل '!M36/'[1]قائمة الدخل '!M23</f>
        <v>0.64941193647019602</v>
      </c>
      <c r="N17" s="17">
        <f>'[1]قائمة الدخل '!N36/'[1]قائمة الدخل '!N23</f>
        <v>0.30605173649110129</v>
      </c>
      <c r="O17" s="17">
        <f>'[1]قائمة الدخل '!O36/'[1]قائمة الدخل '!O23</f>
        <v>0.46344656588724292</v>
      </c>
      <c r="P17" s="17">
        <f>'[1]قائمة الدخل '!P36/'[1]قائمة الدخل '!P23</f>
        <v>0.23567757366983383</v>
      </c>
      <c r="Q17" s="17">
        <f>'[1]قائمة الدخل '!Q36/'[1]قائمة الدخل '!Q23</f>
        <v>-2.5192908675026553</v>
      </c>
      <c r="R17" s="19" t="s">
        <v>41</v>
      </c>
      <c r="S17" s="16" t="s">
        <v>42</v>
      </c>
    </row>
    <row r="18" spans="1:20">
      <c r="A18" s="16" t="s">
        <v>43</v>
      </c>
      <c r="B18" s="17">
        <f>'[1]قائمة الدخل '!B23/'[1]قائمة المركز المالي'!B19</f>
        <v>0.11201983659915658</v>
      </c>
      <c r="C18" s="17">
        <f>'[1]قائمة الدخل '!C23/'[1]قائمة المركز المالي'!C19</f>
        <v>4.403915334822131E-2</v>
      </c>
      <c r="D18" s="17">
        <f>'[1]قائمة الدخل '!D23/'[1]قائمة المركز المالي'!D19</f>
        <v>8.3344354036639035E-2</v>
      </c>
      <c r="E18" s="17">
        <f>'[1]قائمة الدخل '!E23/'[1]قائمة المركز المالي'!E19</f>
        <v>0.10574651083376088</v>
      </c>
      <c r="F18" s="17">
        <f>'[1]قائمة الدخل '!F23/'[1]قائمة المركز المالي'!F19</f>
        <v>3.8270750571367307E-2</v>
      </c>
      <c r="G18" s="17">
        <f>'[1]قائمة الدخل '!G23/'[1]قائمة المركز المالي'!G19</f>
        <v>2.9212958021036815E-2</v>
      </c>
      <c r="H18" s="17">
        <f>'[1]قائمة الدخل '!H23/'[1]قائمة المركز المالي'!H19</f>
        <v>2.9212958021036815E-2</v>
      </c>
      <c r="I18" s="17">
        <f>'[1]قائمة الدخل '!I23/'[1]قائمة المركز المالي'!I19</f>
        <v>1.8878793565719292E-2</v>
      </c>
      <c r="J18" s="17">
        <f>'[1]قائمة الدخل '!J23/'[1]قائمة المركز المالي'!J19</f>
        <v>6.0705887969010552E-2</v>
      </c>
      <c r="K18" s="17">
        <f>'[1]قائمة الدخل '!K23/'[1]قائمة المركز المالي'!K19</f>
        <v>7.8323605043308597E-2</v>
      </c>
      <c r="L18" s="17">
        <f>'[1]قائمة الدخل '!L23/'[1]قائمة المركز المالي'!L19</f>
        <v>4.9092498841653079E-2</v>
      </c>
      <c r="M18" s="17">
        <f>'[1]قائمة الدخل '!M23/'[1]قائمة المركز المالي'!M19</f>
        <v>6.3831467673401823E-2</v>
      </c>
      <c r="N18" s="17">
        <f>'[1]قائمة الدخل '!N23/'[1]قائمة المركز المالي'!N19</f>
        <v>4.3445941631359418E-2</v>
      </c>
      <c r="O18" s="17">
        <f>'[1]قائمة الدخل '!O23/'[1]قائمة المركز المالي'!O19</f>
        <v>6.3264573121530152E-2</v>
      </c>
      <c r="P18" s="17">
        <f>'[1]قائمة الدخل '!P23/'[1]قائمة المركز المالي'!P19</f>
        <v>2.7352268004972004E-2</v>
      </c>
      <c r="Q18" s="17">
        <f>'[1]قائمة الدخل '!Q23/'[1]قائمة المركز المالي'!Q19</f>
        <v>1.3193125545323247E-2</v>
      </c>
      <c r="R18" s="19" t="s">
        <v>44</v>
      </c>
      <c r="S18" s="16" t="s">
        <v>45</v>
      </c>
    </row>
    <row r="19" spans="1:20">
      <c r="A19" s="16" t="s">
        <v>46</v>
      </c>
      <c r="B19" s="17">
        <f>'[1]قائمة المركز المالي'!B53/'[1]قائمة المركز المالي'!B19</f>
        <v>0.13647028542981163</v>
      </c>
      <c r="C19" s="17">
        <f>'[1]قائمة المركز المالي'!C53/'[1]قائمة المركز المالي'!C19</f>
        <v>0.13244142729183908</v>
      </c>
      <c r="D19" s="17">
        <f>'[1]قائمة المركز المالي'!D53/'[1]قائمة المركز المالي'!D19</f>
        <v>0.14367371937972592</v>
      </c>
      <c r="E19" s="17">
        <f>'[1]قائمة المركز المالي'!E53/'[1]قائمة المركز المالي'!E19</f>
        <v>0.16166249318601295</v>
      </c>
      <c r="F19" s="17">
        <f>'[1]قائمة المركز المالي'!F53/'[1]قائمة المركز المالي'!F19</f>
        <v>0.15486161592604783</v>
      </c>
      <c r="G19" s="17">
        <f>'[1]قائمة المركز المالي'!G53/'[1]قائمة المركز المالي'!G19</f>
        <v>0.15861594706608209</v>
      </c>
      <c r="H19" s="17">
        <f>'[1]قائمة المركز المالي'!H53/'[1]قائمة المركز المالي'!H19</f>
        <v>0.15861594705970083</v>
      </c>
      <c r="I19" s="17">
        <f>'[1]قائمة المركز المالي'!I53/'[1]قائمة المركز المالي'!I19</f>
        <v>0.17331048787285791</v>
      </c>
      <c r="J19" s="17">
        <f>'[1]قائمة المركز المالي'!J53/'[1]قائمة المركز المالي'!J19</f>
        <v>0.12918298996718441</v>
      </c>
      <c r="K19" s="17">
        <f>'[1]قائمة المركز المالي'!K53/'[1]قائمة المركز المالي'!K19</f>
        <v>0.15249334091921793</v>
      </c>
      <c r="L19" s="17">
        <f>'[1]قائمة المركز المالي'!L53/'[1]قائمة المركز المالي'!L19</f>
        <v>0.14306049652042818</v>
      </c>
      <c r="M19" s="17">
        <f>'[1]قائمة المركز المالي'!M53/'[1]قائمة المركز المالي'!M19</f>
        <v>0.13279234178008101</v>
      </c>
      <c r="N19" s="17">
        <f>'[1]قائمة المركز المالي'!N53/'[1]قائمة المركز المالي'!N19</f>
        <v>0.19918013829640235</v>
      </c>
      <c r="O19" s="17">
        <f>'[1]قائمة المركز المالي'!O53/'[1]قائمة المركز المالي'!O19</f>
        <v>0.37133188318680804</v>
      </c>
      <c r="P19" s="17">
        <f>'[1]قائمة المركز المالي'!P53/'[1]قائمة المركز المالي'!P19</f>
        <v>0.26489735275311149</v>
      </c>
      <c r="Q19" s="17">
        <f>'[1]قائمة المركز المالي'!Q53/'[1]قائمة المركز المالي'!Q19</f>
        <v>0.1646480441536553</v>
      </c>
      <c r="R19" s="19" t="s">
        <v>47</v>
      </c>
      <c r="S19" s="20" t="s">
        <v>48</v>
      </c>
    </row>
    <row r="20" spans="1:20">
      <c r="A20" s="16" t="s">
        <v>49</v>
      </c>
      <c r="B20" s="17">
        <f>'[1]قائمة المركز المالي'!B32/'[1]قائمة المركز المالي'!B19</f>
        <v>0.79552781610984979</v>
      </c>
      <c r="C20" s="17">
        <f>'[1]قائمة المركز المالي'!C32/'[1]قائمة المركز المالي'!C19</f>
        <v>0.78971426586004545</v>
      </c>
      <c r="D20" s="17">
        <f>'[1]قائمة المركز المالي'!D32/'[1]قائمة المركز المالي'!D19</f>
        <v>0.76050570386993566</v>
      </c>
      <c r="E20" s="17">
        <f>'[1]قائمة المركز المالي'!E32/'[1]قائمة المركز المالي'!E19</f>
        <v>0.70593275481531825</v>
      </c>
      <c r="F20" s="17">
        <f>'[1]قائمة المركز المالي'!F32/'[1]قائمة المركز المالي'!F19</f>
        <v>0.60825867036222059</v>
      </c>
      <c r="G20" s="17">
        <f>'[1]قائمة المركز المالي'!G32/'[1]قائمة المركز المالي'!G19</f>
        <v>0.59222658165282427</v>
      </c>
      <c r="H20" s="17">
        <f>'[1]قائمة المركز المالي'!H32/'[1]قائمة المركز المالي'!H19</f>
        <v>0.5922265816592055</v>
      </c>
      <c r="I20" s="17">
        <f>'[1]قائمة المركز المالي'!I32/'[1]قائمة المركز المالي'!I19</f>
        <v>0.64154503063695667</v>
      </c>
      <c r="J20" s="17">
        <f>'[1]قائمة المركز المالي'!J32/'[1]قائمة المركز المالي'!J19</f>
        <v>0.83680611353528556</v>
      </c>
      <c r="K20" s="17">
        <f>'[1]قائمة المركز المالي'!K32/'[1]قائمة المركز المالي'!K19</f>
        <v>0.80228205328853019</v>
      </c>
      <c r="L20" s="17">
        <f>'[1]قائمة المركز المالي'!L32/'[1]قائمة المركز المالي'!L19</f>
        <v>0.79302062948737562</v>
      </c>
      <c r="M20" s="17">
        <f>'[1]قائمة المركز المالي'!M32/'[1]قائمة المركز المالي'!M19</f>
        <v>0.80486105416747389</v>
      </c>
      <c r="N20" s="17">
        <f>'[1]قائمة المركز المالي'!N32/'[1]قائمة المركز المالي'!N19</f>
        <v>0.6494336592123211</v>
      </c>
      <c r="O20" s="17">
        <f>'[1]قائمة المركز المالي'!O32/'[1]قائمة المركز المالي'!O19</f>
        <v>0.26955524077776821</v>
      </c>
      <c r="P20" s="17">
        <f>'[1]قائمة المركز المالي'!P32/'[1]قائمة المركز المالي'!P19</f>
        <v>0.23004513544091301</v>
      </c>
      <c r="Q20" s="17">
        <f>'[1]قائمة المركز المالي'!Q32/'[1]قائمة المركز المالي'!Q19</f>
        <v>0.27836908205512295</v>
      </c>
      <c r="R20" s="19" t="s">
        <v>50</v>
      </c>
      <c r="S20" s="20" t="s">
        <v>51</v>
      </c>
    </row>
    <row r="21" spans="1:20">
      <c r="A21" s="16" t="s">
        <v>52</v>
      </c>
      <c r="B21" s="17">
        <f>('[1]قائمة المركز المالي'!B23+'[1]قائمة المركز المالي'!B24)/'[1]قائمة المركز المالي'!B19</f>
        <v>0.5943641588275439</v>
      </c>
      <c r="C21" s="17">
        <f>('[1]قائمة المركز المالي'!C23+'[1]قائمة المركز المالي'!C24)/'[1]قائمة المركز المالي'!C19</f>
        <v>0.73728395182186635</v>
      </c>
      <c r="D21" s="17">
        <f>('[1]قائمة المركز المالي'!D23+'[1]قائمة المركز المالي'!D24)/'[1]قائمة المركز المالي'!D19</f>
        <v>0.71815564817241773</v>
      </c>
      <c r="E21" s="17">
        <f>('[1]قائمة المركز المالي'!E23+'[1]قائمة المركز المالي'!E24)/'[1]قائمة المركز المالي'!E19</f>
        <v>0.48053486156651487</v>
      </c>
      <c r="F21" s="17">
        <f>('[1]قائمة المركز المالي'!F23+'[1]قائمة المركز المالي'!F24)/'[1]قائمة المركز المالي'!F19</f>
        <v>0.51797984345109627</v>
      </c>
      <c r="G21" s="17">
        <f>('[1]قائمة المركز المالي'!G23+'[1]قائمة المركز المالي'!G24)/'[1]قائمة المركز المالي'!G19</f>
        <v>0.52446950164131867</v>
      </c>
      <c r="H21" s="17">
        <f>('[1]قائمة المركز المالي'!H23+'[1]قائمة المركز المالي'!H24)/'[1]قائمة المركز المالي'!H19</f>
        <v>0.52446950164131867</v>
      </c>
      <c r="I21" s="17">
        <f>('[1]قائمة المركز المالي'!I23+'[1]قائمة المركز المالي'!I24)/'[1]قائمة المركز المالي'!I19</f>
        <v>0.5814978749731774</v>
      </c>
      <c r="J21" s="17">
        <f>('[1]قائمة المركز المالي'!J23+'[1]قائمة المركز المالي'!J24)/'[1]قائمة المركز المالي'!J19</f>
        <v>0.80041775095943135</v>
      </c>
      <c r="K21" s="17">
        <f>('[1]قائمة المركز المالي'!K23+'[1]قائمة المركز المالي'!K24)/'[1]قائمة المركز المالي'!K19</f>
        <v>0.54000961525904301</v>
      </c>
      <c r="L21" s="17">
        <f>('[1]قائمة المركز المالي'!L23+'[1]قائمة المركز المالي'!L24)/'[1]قائمة المركز المالي'!L19</f>
        <v>0.67613182156251928</v>
      </c>
      <c r="M21" s="17">
        <f>('[1]قائمة المركز المالي'!M23+'[1]قائمة المركز المالي'!M24)/'[1]قائمة المركز المالي'!M19</f>
        <v>0.71006824141736968</v>
      </c>
      <c r="N21" s="17">
        <f>('[1]قائمة المركز المالي'!N23+'[1]قائمة المركز المالي'!N24)/'[1]قائمة المركز المالي'!N19</f>
        <v>0.53780067800413711</v>
      </c>
      <c r="O21" s="17">
        <f>('[1]قائمة المركز المالي'!O23+'[1]قائمة المركز المالي'!O24)/'[1]قائمة المركز المالي'!O19</f>
        <v>0.24400535662421627</v>
      </c>
      <c r="P21" s="17">
        <f>('[1]قائمة المركز المالي'!P23+'[1]قائمة المركز المالي'!P24)/'[1]قائمة المركز المالي'!P19</f>
        <v>0.19432119930735289</v>
      </c>
      <c r="Q21" s="17">
        <f>('[1]قائمة المركز المالي'!Q23+'[1]قائمة المركز المالي'!Q24)/'[1]قائمة المركز المالي'!Q19</f>
        <v>0.23714117079742278</v>
      </c>
      <c r="R21" s="19" t="s">
        <v>53</v>
      </c>
      <c r="S21" s="16" t="s">
        <v>54</v>
      </c>
    </row>
    <row r="22" spans="1:20">
      <c r="A22" s="27" t="s">
        <v>55</v>
      </c>
      <c r="B22" s="28">
        <f>'[1]قائمة المركز المالي'!B19/'[1]قائمة المركز المالي'!B32</f>
        <v>1.2570270702664101</v>
      </c>
      <c r="C22" s="28">
        <f>'[1]قائمة المركز المالي'!C19/'[1]قائمة المركز المالي'!C32</f>
        <v>1.2662807843681803</v>
      </c>
      <c r="D22" s="28">
        <f>'[1]قائمة المركز المالي'!D19/'[1]قائمة المركز المالي'!D32</f>
        <v>1.3149145297811251</v>
      </c>
      <c r="E22" s="28">
        <f>'[1]قائمة المركز المالي'!E19/'[1]قائمة المركز المالي'!E32</f>
        <v>1.4165655201274998</v>
      </c>
      <c r="F22" s="28">
        <f>'[1]قائمة المركز المالي'!F19/'[1]قائمة المركز المالي'!F32</f>
        <v>1.6440373951504805</v>
      </c>
      <c r="G22" s="28">
        <f>'[1]قائمة المركز المالي'!G19/'[1]قائمة المركز المالي'!G32</f>
        <v>1.6885429174913684</v>
      </c>
      <c r="H22" s="28">
        <f>'[1]قائمة المركز المالي'!H19/'[1]قائمة المركز المالي'!H32</f>
        <v>1.6885429174731743</v>
      </c>
      <c r="I22" s="28">
        <f>'[1]قائمة المركز المالي'!I19/'[1]قائمة المركز المالي'!I32</f>
        <v>1.558737036755085</v>
      </c>
      <c r="J22" s="28">
        <f>'[1]قائمة المركز المالي'!J19/'[1]قائمة المركز المالي'!J32</f>
        <v>1.1950199500518266</v>
      </c>
      <c r="K22" s="28">
        <f>'[1]قائمة المركز المالي'!K19/'[1]قائمة المركز المالي'!K32</f>
        <v>1.2464444342248837</v>
      </c>
      <c r="L22" s="28">
        <f>'[1]قائمة المركز المالي'!L19/'[1]قائمة المركز المالي'!L32</f>
        <v>1.2610012436201312</v>
      </c>
      <c r="M22" s="28">
        <f>'[1]قائمة المركز المالي'!M19/'[1]قائمة المركز المالي'!M32</f>
        <v>1.2424504761686754</v>
      </c>
      <c r="N22" s="28">
        <f>'[1]قائمة المركز المالي'!N19/'[1]قائمة المركز المالي'!N32</f>
        <v>1.5398031589752685</v>
      </c>
      <c r="O22" s="28">
        <f>'[1]قائمة المركز المالي'!O19/'[1]قائمة المركز المالي'!O32</f>
        <v>3.7098147196642293</v>
      </c>
      <c r="P22" s="28">
        <f>'[1]قائمة المركز المالي'!P19/'[1]قائمة المركز المالي'!P32</f>
        <v>4.3469730324154128</v>
      </c>
      <c r="Q22" s="28">
        <f>'[1]قائمة المركز المالي'!Q19/'[1]قائمة المركز المالي'!Q32</f>
        <v>3.5923529747530614</v>
      </c>
      <c r="R22" s="29" t="s">
        <v>56</v>
      </c>
      <c r="S22" s="30" t="s">
        <v>57</v>
      </c>
    </row>
    <row r="23" spans="1:20">
      <c r="A23" s="31"/>
      <c r="B23" s="31"/>
      <c r="C23" s="31"/>
      <c r="D23" s="31"/>
      <c r="E23" s="31"/>
      <c r="F23" s="31"/>
      <c r="G23" s="31"/>
      <c r="H23" s="31"/>
      <c r="I23" s="31"/>
      <c r="J23" s="32"/>
      <c r="K23" s="31"/>
      <c r="L23" s="31"/>
      <c r="M23" s="31"/>
      <c r="N23" s="33"/>
      <c r="O23" s="33"/>
      <c r="P23" s="33"/>
      <c r="Q23" s="33"/>
      <c r="R23" s="33"/>
    </row>
    <row r="24" spans="1:20">
      <c r="A24" s="34" t="s">
        <v>58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3"/>
      <c r="R24" s="33"/>
    </row>
    <row r="25" spans="1:20">
      <c r="A25" s="35" t="s">
        <v>59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7" spans="1:20">
      <c r="A27" s="2" t="s">
        <v>60</v>
      </c>
      <c r="B27" s="36">
        <v>120000000</v>
      </c>
      <c r="C27" s="36">
        <v>100000000</v>
      </c>
      <c r="D27" s="36">
        <v>90000000</v>
      </c>
      <c r="E27" s="36">
        <v>80000000</v>
      </c>
      <c r="F27" s="36">
        <v>60000000</v>
      </c>
      <c r="G27" s="36">
        <v>52500000</v>
      </c>
      <c r="H27" s="37">
        <f>'[1]قائمة المركز المالي'!H42/'نسب مالية'!H30</f>
        <v>52500000</v>
      </c>
      <c r="I27" s="37">
        <f>'[1]قائمة المركز المالي'!I42/'نسب مالية'!I30</f>
        <v>50000000</v>
      </c>
      <c r="J27" s="38">
        <v>50000000</v>
      </c>
      <c r="K27" s="37">
        <v>50000000</v>
      </c>
      <c r="L27" s="37">
        <f>'[1]قائمة المركز المالي'!L42/'نسب مالية'!L30</f>
        <v>50000000</v>
      </c>
      <c r="M27" s="37">
        <f>'[1]قائمة المركز المالي'!M42/'نسب مالية'!M30</f>
        <v>50000000</v>
      </c>
      <c r="N27" s="37">
        <f>'[1]قائمة المركز المالي'!N42/'نسب مالية'!N30</f>
        <v>50000000</v>
      </c>
      <c r="O27" s="37">
        <f>'[1]قائمة المركز المالي'!O42/'نسب مالية'!O30</f>
        <v>49916663.009999998</v>
      </c>
      <c r="P27" s="37">
        <f>'[1]قائمة المركز المالي'!P42/'نسب مالية'!P30</f>
        <v>4981566.8499999996</v>
      </c>
      <c r="Q27" s="37">
        <f>'[1]قائمة المركز المالي'!Q42/'نسب مالية'!Q30</f>
        <v>2501735.5</v>
      </c>
      <c r="R27" s="37"/>
    </row>
    <row r="28" spans="1:20">
      <c r="A28" s="2" t="s">
        <v>61</v>
      </c>
      <c r="B28" s="39">
        <v>4104226</v>
      </c>
      <c r="C28" s="39">
        <v>9502396</v>
      </c>
      <c r="D28" s="36">
        <v>2751470</v>
      </c>
      <c r="E28" s="36">
        <v>1808279</v>
      </c>
      <c r="F28" s="36">
        <v>3477707</v>
      </c>
      <c r="G28" s="36">
        <v>1968581</v>
      </c>
      <c r="H28" s="40">
        <v>1968581</v>
      </c>
      <c r="I28" s="40">
        <v>2488469</v>
      </c>
      <c r="J28" s="41">
        <v>1707207</v>
      </c>
      <c r="K28" s="37">
        <v>393700</v>
      </c>
      <c r="L28" s="37">
        <v>965149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/>
    </row>
    <row r="29" spans="1:20">
      <c r="A29" s="2" t="s">
        <v>62</v>
      </c>
      <c r="B29" s="2">
        <v>3785.68</v>
      </c>
      <c r="C29" s="2">
        <v>1550.97</v>
      </c>
      <c r="D29" s="36">
        <v>1108.25</v>
      </c>
      <c r="E29" s="42">
        <v>886.22</v>
      </c>
      <c r="F29" s="36">
        <v>576.69000000000005</v>
      </c>
      <c r="G29" s="36">
        <v>674</v>
      </c>
      <c r="H29" s="2">
        <v>674</v>
      </c>
      <c r="I29" s="2">
        <v>809.38</v>
      </c>
      <c r="J29" s="3">
        <v>189.79</v>
      </c>
      <c r="K29" s="43">
        <v>92.74</v>
      </c>
      <c r="L29" s="43">
        <v>104.25</v>
      </c>
      <c r="M29" s="37">
        <v>0</v>
      </c>
      <c r="N29" s="37">
        <v>0</v>
      </c>
      <c r="O29" s="37">
        <v>0</v>
      </c>
      <c r="P29" s="37">
        <v>0</v>
      </c>
      <c r="Q29" s="44">
        <v>0</v>
      </c>
      <c r="R29" s="44"/>
    </row>
    <row r="30" spans="1:20">
      <c r="A30" s="2" t="s">
        <v>63</v>
      </c>
      <c r="B30" s="2">
        <v>100</v>
      </c>
      <c r="C30" s="2">
        <v>100</v>
      </c>
      <c r="D30" s="36">
        <v>100</v>
      </c>
      <c r="E30" s="36">
        <v>100</v>
      </c>
      <c r="F30" s="2">
        <v>100</v>
      </c>
      <c r="G30" s="2">
        <v>100</v>
      </c>
      <c r="H30" s="2">
        <v>100</v>
      </c>
      <c r="I30" s="2">
        <v>100</v>
      </c>
      <c r="J30" s="3">
        <v>100</v>
      </c>
      <c r="K30" s="2">
        <v>100</v>
      </c>
      <c r="L30" s="2">
        <v>100</v>
      </c>
      <c r="M30" s="45">
        <v>100</v>
      </c>
      <c r="N30" s="2">
        <v>100</v>
      </c>
      <c r="O30" s="2">
        <v>100</v>
      </c>
      <c r="P30" s="2">
        <v>1000</v>
      </c>
      <c r="Q30" s="2">
        <v>1000</v>
      </c>
      <c r="R30" s="2"/>
    </row>
    <row r="31" spans="1:20">
      <c r="D31" s="36"/>
    </row>
    <row r="32" spans="1:20">
      <c r="E32" s="46"/>
      <c r="F32" s="46"/>
      <c r="G32" s="46"/>
      <c r="H32" s="46"/>
      <c r="I32" s="46"/>
      <c r="K32" s="46"/>
      <c r="L32" s="46"/>
      <c r="M32" s="46"/>
    </row>
    <row r="34" spans="5:5">
      <c r="E34" s="47"/>
    </row>
  </sheetData>
  <mergeCells count="3">
    <mergeCell ref="B3:G3"/>
    <mergeCell ref="A24:P24"/>
    <mergeCell ref="A25:T25"/>
  </mergeCells>
  <pageMargins left="0.15748031496062992" right="0.28999999999999998" top="0.17" bottom="0.37" header="0.1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نسب 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2024-06-26T07:52:20Z</dcterms:created>
  <dcterms:modified xsi:type="dcterms:W3CDTF">2024-06-26T07:52:39Z</dcterms:modified>
</cp:coreProperties>
</file>