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مركز المالي" sheetId="1" r:id="rId1"/>
  </sheets>
  <externalReferences>
    <externalReference r:id="rId2"/>
  </externalReferences>
  <definedNames>
    <definedName name="_xlnm._FilterDatabase" localSheetId="0" hidden="1">'قائمة المركز المالي'!$A$4:$V$22</definedName>
  </definedNames>
  <calcPr calcId="144525"/>
</workbook>
</file>

<file path=xl/calcChain.xml><?xml version="1.0" encoding="utf-8"?>
<calcChain xmlns="http://schemas.openxmlformats.org/spreadsheetml/2006/main">
  <c r="L42" i="1" l="1"/>
  <c r="Q41" i="1"/>
  <c r="Q43" i="1" s="1"/>
  <c r="Q45" i="1" s="1"/>
  <c r="P41" i="1"/>
  <c r="P43" i="1" s="1"/>
  <c r="P45" i="1" s="1"/>
  <c r="O41" i="1"/>
  <c r="O43" i="1" s="1"/>
  <c r="O45" i="1" s="1"/>
  <c r="N41" i="1"/>
  <c r="N43" i="1" s="1"/>
  <c r="N45" i="1" s="1"/>
  <c r="M41" i="1"/>
  <c r="M43" i="1" s="1"/>
  <c r="M45" i="1" s="1"/>
  <c r="K41" i="1"/>
  <c r="K43" i="1" s="1"/>
  <c r="K45" i="1" s="1"/>
  <c r="J41" i="1"/>
  <c r="J43" i="1" s="1"/>
  <c r="J45" i="1" s="1"/>
  <c r="I41" i="1"/>
  <c r="I43" i="1" s="1"/>
  <c r="I45" i="1" s="1"/>
  <c r="H41" i="1"/>
  <c r="H43" i="1" s="1"/>
  <c r="H45" i="1" s="1"/>
  <c r="G41" i="1"/>
  <c r="G43" i="1" s="1"/>
  <c r="G45" i="1" s="1"/>
  <c r="F41" i="1"/>
  <c r="F43" i="1" s="1"/>
  <c r="F45" i="1" s="1"/>
  <c r="E41" i="1"/>
  <c r="E43" i="1" s="1"/>
  <c r="E45" i="1" s="1"/>
  <c r="D41" i="1"/>
  <c r="D43" i="1" s="1"/>
  <c r="D45" i="1" s="1"/>
  <c r="C41" i="1"/>
  <c r="C43" i="1" s="1"/>
  <c r="C45" i="1" s="1"/>
  <c r="B41" i="1"/>
  <c r="B43" i="1" s="1"/>
  <c r="B45" i="1" s="1"/>
  <c r="L40" i="1"/>
  <c r="S39" i="1"/>
  <c r="S41" i="1" s="1"/>
  <c r="S43" i="1" s="1"/>
  <c r="S45" i="1" s="1"/>
  <c r="R39" i="1"/>
  <c r="R41" i="1" s="1"/>
  <c r="R43" i="1" s="1"/>
  <c r="R45" i="1" s="1"/>
  <c r="L39" i="1"/>
  <c r="L38" i="1"/>
  <c r="L37" i="1"/>
  <c r="L36" i="1"/>
  <c r="L35" i="1"/>
  <c r="L34" i="1"/>
  <c r="L41" i="1" s="1"/>
  <c r="L43" i="1" s="1"/>
  <c r="S32" i="1"/>
  <c r="R32" i="1"/>
  <c r="Q32" i="1"/>
  <c r="P32" i="1"/>
  <c r="O32" i="1"/>
  <c r="N32" i="1"/>
  <c r="M32" i="1"/>
  <c r="K32" i="1"/>
  <c r="J32" i="1"/>
  <c r="I32" i="1"/>
  <c r="H32" i="1"/>
  <c r="G32" i="1"/>
  <c r="F32" i="1"/>
  <c r="E32" i="1"/>
  <c r="D32" i="1"/>
  <c r="C32" i="1"/>
  <c r="B32" i="1"/>
  <c r="L30" i="1"/>
  <c r="L28" i="1"/>
  <c r="L27" i="1"/>
  <c r="L26" i="1"/>
  <c r="L25" i="1"/>
  <c r="L32" i="1" s="1"/>
  <c r="S22" i="1"/>
  <c r="S47" i="1" s="1"/>
  <c r="R22" i="1"/>
  <c r="R47" i="1" s="1"/>
  <c r="Q22" i="1"/>
  <c r="Q47" i="1" s="1"/>
  <c r="P22" i="1"/>
  <c r="P47" i="1" s="1"/>
  <c r="O22" i="1"/>
  <c r="O47" i="1" s="1"/>
  <c r="N22" i="1"/>
  <c r="N47" i="1" s="1"/>
  <c r="M22" i="1"/>
  <c r="M47" i="1" s="1"/>
  <c r="K22" i="1"/>
  <c r="K47" i="1" s="1"/>
  <c r="J22" i="1"/>
  <c r="J47" i="1" s="1"/>
  <c r="I22" i="1"/>
  <c r="I47" i="1" s="1"/>
  <c r="H22" i="1"/>
  <c r="H47" i="1" s="1"/>
  <c r="G22" i="1"/>
  <c r="G47" i="1" s="1"/>
  <c r="F22" i="1"/>
  <c r="F47" i="1" s="1"/>
  <c r="E22" i="1"/>
  <c r="E47" i="1" s="1"/>
  <c r="D22" i="1"/>
  <c r="C22" i="1"/>
  <c r="B22" i="1"/>
  <c r="L21" i="1"/>
  <c r="L19" i="1"/>
  <c r="L18" i="1"/>
  <c r="L17" i="1"/>
  <c r="L11" i="1"/>
  <c r="L10" i="1"/>
  <c r="L8" i="1"/>
  <c r="L7" i="1"/>
  <c r="L22" i="1" s="1"/>
  <c r="L6" i="1"/>
  <c r="L45" i="1" l="1"/>
  <c r="L47" i="1" s="1"/>
</calcChain>
</file>

<file path=xl/sharedStrings.xml><?xml version="1.0" encoding="utf-8"?>
<sst xmlns="http://schemas.openxmlformats.org/spreadsheetml/2006/main" count="111" uniqueCount="83">
  <si>
    <t>المصرف الدولي للتجارة والتمويل</t>
  </si>
  <si>
    <t>قائمة المركز المالي</t>
  </si>
  <si>
    <t>Statement of Financial Position</t>
  </si>
  <si>
    <t>بعد تطبيق المعيار رقم 9</t>
  </si>
  <si>
    <t>البيان</t>
  </si>
  <si>
    <t>الموجودات:</t>
  </si>
  <si>
    <t>ASSETS:</t>
  </si>
  <si>
    <t>نقد وأرصدة لدى مصرف سورية المركزي</t>
  </si>
  <si>
    <t>Cash and balances with Central Bank of Syria</t>
  </si>
  <si>
    <t>أرصدة لدى المصارف</t>
  </si>
  <si>
    <t xml:space="preserve">Balances due from banks </t>
  </si>
  <si>
    <t xml:space="preserve">إيداعات لدى المصارف </t>
  </si>
  <si>
    <t xml:space="preserve">Placements due from banks </t>
  </si>
  <si>
    <t>قروض المصارف</t>
  </si>
  <si>
    <t>loans to banks</t>
  </si>
  <si>
    <t xml:space="preserve">موجودات مالية للمتاجرة </t>
  </si>
  <si>
    <t>-</t>
  </si>
  <si>
    <t>Financial Assets Held for Trading</t>
  </si>
  <si>
    <t>تسهيلات ائتمانية مباشرة (بالصافي)</t>
  </si>
  <si>
    <t>Loans and advances to customers (Net)</t>
  </si>
  <si>
    <t>موجودات ماليه بالقيمة العادلة من خلال الأرباح والخسائر</t>
  </si>
  <si>
    <t xml:space="preserve">Financial Assets at fair value through P&amp; L </t>
  </si>
  <si>
    <t xml:space="preserve">موجودات مالية - قروض وسلف </t>
  </si>
  <si>
    <t xml:space="preserve">                   -</t>
  </si>
  <si>
    <t>Financial Assets - Loans and Advances to Banks</t>
  </si>
  <si>
    <t>موجودات مالية محتفظ بها حتى تاريخ الإستحقاق</t>
  </si>
  <si>
    <t>Financial Assets Held to Maturity</t>
  </si>
  <si>
    <t>موجودات مالية بالقيمة المطفأة</t>
  </si>
  <si>
    <t>Financial assets at amortized cost</t>
  </si>
  <si>
    <t>حقوق استخدام الاصول المستأجرة</t>
  </si>
  <si>
    <t>Rights to use leased assets</t>
  </si>
  <si>
    <t xml:space="preserve">موجودات ثابتة </t>
  </si>
  <si>
    <t>Fixed Assets</t>
  </si>
  <si>
    <t>موجودات غير ملموسة (غير مادية)</t>
  </si>
  <si>
    <t>Intangible Assets</t>
  </si>
  <si>
    <t xml:space="preserve">موجودات ضريبية مؤجلة </t>
  </si>
  <si>
    <t>Deferred Income Tax Assets</t>
  </si>
  <si>
    <t xml:space="preserve">موجودات أخرى </t>
  </si>
  <si>
    <t>Other Assets</t>
  </si>
  <si>
    <t xml:space="preserve">الوديعة المجمدة لدى المصرف المركزي </t>
  </si>
  <si>
    <t>Statutory blocked funds with Central Bank of Syria</t>
  </si>
  <si>
    <t xml:space="preserve">مجموع الموجودات </t>
  </si>
  <si>
    <t>Total Assets</t>
  </si>
  <si>
    <t>المطلوبات وحقوق الملكية:</t>
  </si>
  <si>
    <t>Liabilities &amp; Shareholders' Equity:</t>
  </si>
  <si>
    <t xml:space="preserve">ودائع المصارف والمؤسسات المصرفية </t>
  </si>
  <si>
    <t>Banks Deposits</t>
  </si>
  <si>
    <t>ودائع العملاء</t>
  </si>
  <si>
    <t>Customers Deposits</t>
  </si>
  <si>
    <t xml:space="preserve">تأمينات نقدية </t>
  </si>
  <si>
    <t>Cash Margins</t>
  </si>
  <si>
    <t xml:space="preserve">مخصصات متنوعة </t>
  </si>
  <si>
    <t xml:space="preserve">Miscellaneous Provisions  </t>
  </si>
  <si>
    <t>التزامات عقود التأجير</t>
  </si>
  <si>
    <t>Lease contract obligations</t>
  </si>
  <si>
    <t xml:space="preserve">مخصص ضريبة الدخل </t>
  </si>
  <si>
    <t xml:space="preserve">Tax Provision </t>
  </si>
  <si>
    <t xml:space="preserve">مطلوبات أخرى </t>
  </si>
  <si>
    <t>Other Liabilities</t>
  </si>
  <si>
    <t xml:space="preserve">مجموع المطلوبات </t>
  </si>
  <si>
    <t>Total Liabilities</t>
  </si>
  <si>
    <t>حقوق الملكية:</t>
  </si>
  <si>
    <t xml:space="preserve">رأس المال المكتتب به والمدفوع </t>
  </si>
  <si>
    <t>Issued and Paid Capital</t>
  </si>
  <si>
    <t xml:space="preserve">علاوة الإصدار </t>
  </si>
  <si>
    <t xml:space="preserve">Shares premium </t>
  </si>
  <si>
    <t xml:space="preserve">إحتياطي قانوني </t>
  </si>
  <si>
    <t>Statutory reserve</t>
  </si>
  <si>
    <t xml:space="preserve">إحتياطي خاص </t>
  </si>
  <si>
    <t>Special Reserve</t>
  </si>
  <si>
    <t>إحتياطي عام لمخاطرالتمويل</t>
  </si>
  <si>
    <t>General Reserve for Credit Risks</t>
  </si>
  <si>
    <t>أرباح (خسائر) مدورة المحققة</t>
  </si>
  <si>
    <t>Accumulated unrealized net foreign exchange gains on structural position</t>
  </si>
  <si>
    <t xml:space="preserve">أرباح (خسائر) مدورة غير المحققة </t>
  </si>
  <si>
    <t>Retained (losses) earnings</t>
  </si>
  <si>
    <t>حقوق المساهمين</t>
  </si>
  <si>
    <t>حقوق الأقلية</t>
  </si>
  <si>
    <t>Minority Interest (Non-controlling interest)</t>
  </si>
  <si>
    <t xml:space="preserve">مجموع حقوق الملكية </t>
  </si>
  <si>
    <t>Total Equity</t>
  </si>
  <si>
    <t xml:space="preserve">مجموع المطلوبات وحقوق الملكية </t>
  </si>
  <si>
    <t xml:space="preserve"> 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</si>
</sst>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indexed="10"/>
      <name val="Arabic Transparent"/>
    </font>
    <font>
      <b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sz val="14"/>
      <color theme="1"/>
      <name val="Arabic Transparent"/>
      <charset val="178"/>
    </font>
    <font>
      <b/>
      <sz val="13"/>
      <color theme="0"/>
      <name val="Arabic Transparent"/>
      <charset val="178"/>
    </font>
    <font>
      <b/>
      <u/>
      <sz val="13"/>
      <color theme="1"/>
      <name val="Arabic Transparent"/>
      <charset val="178"/>
    </font>
    <font>
      <sz val="9.5"/>
      <color theme="1"/>
      <name val="EYInterstate"/>
    </font>
    <font>
      <b/>
      <sz val="9.5"/>
      <color theme="1"/>
      <name val="EYInterstate"/>
    </font>
    <font>
      <u val="singleAccounting"/>
      <sz val="13"/>
      <color theme="1"/>
      <name val="Arabic Transparent"/>
      <charset val="178"/>
    </font>
    <font>
      <sz val="13"/>
      <color theme="0"/>
      <name val="Arabic Transparent"/>
      <charset val="178"/>
    </font>
    <font>
      <b/>
      <u/>
      <sz val="13"/>
      <color theme="0"/>
      <name val="Arabic Transparent"/>
      <charset val="178"/>
    </font>
    <font>
      <b/>
      <sz val="9.5"/>
      <color theme="0"/>
      <name val="EYInterstate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</cellStyleXfs>
  <cellXfs count="66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2" borderId="0" xfId="0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right"/>
    </xf>
    <xf numFmtId="164" fontId="8" fillId="0" borderId="3" xfId="1" applyNumberFormat="1" applyFont="1" applyFill="1" applyBorder="1" applyAlignment="1">
      <alignment horizontal="right"/>
    </xf>
    <xf numFmtId="37" fontId="4" fillId="0" borderId="3" xfId="0" applyNumberFormat="1" applyFont="1" applyFill="1" applyBorder="1" applyAlignment="1">
      <alignment horizontal="right"/>
    </xf>
    <xf numFmtId="37" fontId="3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4" fillId="0" borderId="0" xfId="0" applyFont="1" applyFill="1"/>
    <xf numFmtId="37" fontId="4" fillId="0" borderId="3" xfId="0" applyNumberFormat="1" applyFont="1" applyFill="1" applyBorder="1"/>
    <xf numFmtId="164" fontId="4" fillId="0" borderId="3" xfId="1" applyNumberFormat="1" applyFont="1" applyFill="1" applyBorder="1"/>
    <xf numFmtId="41" fontId="4" fillId="0" borderId="3" xfId="2" applyNumberFormat="1" applyFont="1" applyFill="1" applyBorder="1"/>
    <xf numFmtId="0" fontId="9" fillId="0" borderId="0" xfId="0" applyFont="1" applyFill="1" applyAlignment="1">
      <alignment vertical="center" wrapText="1"/>
    </xf>
    <xf numFmtId="0" fontId="4" fillId="0" borderId="3" xfId="0" applyFont="1" applyFill="1" applyBorder="1"/>
    <xf numFmtId="3" fontId="4" fillId="0" borderId="3" xfId="0" applyNumberFormat="1" applyFont="1" applyFill="1" applyBorder="1"/>
    <xf numFmtId="164" fontId="4" fillId="0" borderId="3" xfId="0" applyNumberFormat="1" applyFont="1" applyFill="1" applyBorder="1"/>
    <xf numFmtId="41" fontId="4" fillId="0" borderId="3" xfId="2" applyNumberFormat="1" applyFont="1" applyFill="1" applyBorder="1" applyAlignment="1">
      <alignment horizontal="right"/>
    </xf>
    <xf numFmtId="41" fontId="4" fillId="0" borderId="3" xfId="2" applyNumberFormat="1" applyFont="1" applyFill="1" applyBorder="1" applyAlignment="1"/>
    <xf numFmtId="43" fontId="4" fillId="0" borderId="3" xfId="1" applyFont="1" applyFill="1" applyBorder="1"/>
    <xf numFmtId="37" fontId="4" fillId="0" borderId="3" xfId="0" applyNumberFormat="1" applyFont="1" applyBorder="1" applyAlignment="1">
      <alignment horizontal="right"/>
    </xf>
    <xf numFmtId="0" fontId="9" fillId="0" borderId="0" xfId="0" applyFont="1" applyAlignment="1">
      <alignment vertical="center" wrapText="1"/>
    </xf>
    <xf numFmtId="164" fontId="4" fillId="0" borderId="3" xfId="0" applyNumberFormat="1" applyFont="1" applyFill="1" applyBorder="1" applyAlignment="1">
      <alignment horizontal="right"/>
    </xf>
    <xf numFmtId="0" fontId="9" fillId="0" borderId="0" xfId="0" applyFont="1" applyAlignment="1">
      <alignment horizontal="left" vertical="center" wrapText="1" indent="1"/>
    </xf>
    <xf numFmtId="0" fontId="10" fillId="0" borderId="0" xfId="0" applyFont="1" applyAlignment="1">
      <alignment vertical="center" wrapText="1"/>
    </xf>
    <xf numFmtId="164" fontId="11" fillId="0" borderId="3" xfId="0" applyNumberFormat="1" applyFont="1" applyFill="1" applyBorder="1"/>
    <xf numFmtId="41" fontId="11" fillId="0" borderId="3" xfId="2" applyNumberFormat="1" applyFont="1" applyFill="1" applyBorder="1"/>
    <xf numFmtId="0" fontId="7" fillId="4" borderId="3" xfId="0" applyFont="1" applyFill="1" applyBorder="1" applyAlignment="1">
      <alignment horizontal="right" vertical="center"/>
    </xf>
    <xf numFmtId="164" fontId="7" fillId="4" borderId="3" xfId="1" applyNumberFormat="1" applyFont="1" applyFill="1" applyBorder="1" applyAlignment="1"/>
    <xf numFmtId="41" fontId="7" fillId="4" borderId="3" xfId="2" applyNumberFormat="1" applyFont="1" applyFill="1" applyBorder="1" applyAlignment="1"/>
    <xf numFmtId="0" fontId="12" fillId="4" borderId="3" xfId="0" applyFont="1" applyFill="1" applyBorder="1"/>
    <xf numFmtId="0" fontId="3" fillId="0" borderId="3" xfId="0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3" xfId="1" applyNumberFormat="1" applyFont="1" applyBorder="1" applyAlignment="1">
      <alignment horizontal="right"/>
    </xf>
    <xf numFmtId="37" fontId="4" fillId="0" borderId="3" xfId="0" applyNumberFormat="1" applyFont="1" applyBorder="1"/>
    <xf numFmtId="164" fontId="8" fillId="0" borderId="3" xfId="0" applyNumberFormat="1" applyFont="1" applyFill="1" applyBorder="1" applyAlignment="1">
      <alignment horizontal="right"/>
    </xf>
    <xf numFmtId="0" fontId="8" fillId="0" borderId="3" xfId="0" applyFont="1" applyFill="1" applyBorder="1"/>
    <xf numFmtId="0" fontId="10" fillId="0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center"/>
    </xf>
    <xf numFmtId="37" fontId="4" fillId="0" borderId="3" xfId="0" applyNumberFormat="1" applyFont="1" applyBorder="1" applyAlignment="1">
      <alignment horizontal="left" vertical="center" wrapText="1"/>
    </xf>
    <xf numFmtId="0" fontId="4" fillId="5" borderId="3" xfId="0" applyFont="1" applyFill="1" applyBorder="1"/>
    <xf numFmtId="164" fontId="11" fillId="5" borderId="3" xfId="0" applyNumberFormat="1" applyFont="1" applyFill="1" applyBorder="1"/>
    <xf numFmtId="164" fontId="7" fillId="4" borderId="3" xfId="2" applyNumberFormat="1" applyFont="1" applyFill="1" applyBorder="1" applyAlignment="1"/>
    <xf numFmtId="0" fontId="7" fillId="4" borderId="4" xfId="0" applyFont="1" applyFill="1" applyBorder="1" applyAlignment="1">
      <alignment horizontal="right" vertical="center"/>
    </xf>
    <xf numFmtId="164" fontId="7" fillId="4" borderId="4" xfId="2" applyNumberFormat="1" applyFont="1" applyFill="1" applyBorder="1" applyAlignment="1"/>
    <xf numFmtId="41" fontId="7" fillId="4" borderId="4" xfId="2" applyNumberFormat="1" applyFont="1" applyFill="1" applyBorder="1" applyAlignment="1"/>
    <xf numFmtId="0" fontId="12" fillId="4" borderId="4" xfId="0" applyFont="1" applyFill="1" applyBorder="1"/>
    <xf numFmtId="0" fontId="8" fillId="0" borderId="0" xfId="0" applyFont="1" applyAlignment="1">
      <alignment horizontal="right"/>
    </xf>
    <xf numFmtId="41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41" fontId="13" fillId="0" borderId="0" xfId="0" applyNumberFormat="1" applyFont="1" applyAlignment="1">
      <alignment horizontal="right"/>
    </xf>
    <xf numFmtId="164" fontId="13" fillId="0" borderId="0" xfId="1" applyNumberFormat="1" applyFont="1" applyAlignment="1">
      <alignment horizontal="right"/>
    </xf>
    <xf numFmtId="37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4" fillId="0" borderId="0" xfId="0" applyFont="1" applyAlignment="1">
      <alignment vertical="center" wrapText="1"/>
    </xf>
    <xf numFmtId="0" fontId="12" fillId="0" borderId="0" xfId="0" applyFont="1"/>
    <xf numFmtId="164" fontId="3" fillId="0" borderId="0" xfId="1" applyNumberFormat="1" applyFont="1" applyAlignment="1">
      <alignment horizontal="right"/>
    </xf>
  </cellXfs>
  <cellStyles count="9">
    <cellStyle name="Comma" xfId="1" builtinId="3"/>
    <cellStyle name="Comma [0]" xfId="2" builtinId="6"/>
    <cellStyle name="Comma 2" xfId="3"/>
    <cellStyle name="Normal" xfId="0" builtinId="0"/>
    <cellStyle name="Normal 2" xfId="4"/>
    <cellStyle name="Normal 3" xfId="5"/>
    <cellStyle name="Normal 4" xfId="6"/>
    <cellStyle name="Normal 5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583;&#1585;&#1575;&#1587;&#1575;&#1578;/&#1583;&#1604;&#1610;&#1604;%20&#1575;&#1604;&#1588;&#1585;&#1603;&#1575;&#1578;%20&#1575;&#1604;&#1606;&#1607;&#1575;&#1574;&#1610;%20&#1604;&#1593;&#1575;&#1605;%202015/Osama/IBTF/IBTF%20arabic31-12-2014%20F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SE"/>
      <sheetName val="CF"/>
    </sheetNames>
    <sheetDataSet>
      <sheetData sheetId="0" refreshError="1">
        <row r="5">
          <cell r="E5">
            <v>13205955112</v>
          </cell>
        </row>
        <row r="6">
          <cell r="E6">
            <v>32199744197</v>
          </cell>
        </row>
        <row r="7">
          <cell r="E7">
            <v>2915647297</v>
          </cell>
        </row>
        <row r="8">
          <cell r="E8" t="str">
            <v>-</v>
          </cell>
        </row>
        <row r="9">
          <cell r="E9">
            <v>17194984210</v>
          </cell>
        </row>
        <row r="10">
          <cell r="E10">
            <v>2029096746</v>
          </cell>
        </row>
        <row r="11">
          <cell r="E11">
            <v>928825</v>
          </cell>
        </row>
        <row r="12">
          <cell r="E12">
            <v>5985054</v>
          </cell>
        </row>
        <row r="14">
          <cell r="E14">
            <v>1323579043</v>
          </cell>
        </row>
        <row r="18">
          <cell r="E18">
            <v>2191389456</v>
          </cell>
        </row>
        <row r="19">
          <cell r="E19">
            <v>51513972306</v>
          </cell>
        </row>
        <row r="20">
          <cell r="E20">
            <v>4589539803</v>
          </cell>
        </row>
        <row r="21">
          <cell r="E21">
            <v>1105446104</v>
          </cell>
        </row>
        <row r="22">
          <cell r="E22" t="str">
            <v>-</v>
          </cell>
        </row>
        <row r="27">
          <cell r="E27">
            <v>5250000000</v>
          </cell>
        </row>
        <row r="28">
          <cell r="E28">
            <v>129698400</v>
          </cell>
        </row>
        <row r="29">
          <cell r="E29">
            <v>535314970</v>
          </cell>
        </row>
        <row r="30">
          <cell r="E30">
            <v>535314970</v>
          </cell>
        </row>
        <row r="31">
          <cell r="E31">
            <v>170965101</v>
          </cell>
        </row>
        <row r="32">
          <cell r="E32">
            <v>6478607533</v>
          </cell>
        </row>
        <row r="33">
          <cell r="E33">
            <v>-4618245966</v>
          </cell>
        </row>
        <row r="35">
          <cell r="E35">
            <v>15078591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rightToLeft="1" tabSelected="1" workbookViewId="0">
      <selection activeCell="B45" sqref="B45:E45"/>
    </sheetView>
  </sheetViews>
  <sheetFormatPr defaultColWidth="9.140625" defaultRowHeight="16.5"/>
  <cols>
    <col min="1" max="1" width="47.140625" style="3" bestFit="1" customWidth="1"/>
    <col min="2" max="3" width="22.85546875" style="3" customWidth="1"/>
    <col min="4" max="4" width="21.85546875" style="3" customWidth="1"/>
    <col min="5" max="5" width="22" style="65" customWidth="1"/>
    <col min="6" max="6" width="21" style="3" customWidth="1"/>
    <col min="7" max="7" width="20.5703125" style="3" customWidth="1"/>
    <col min="8" max="8" width="20.85546875" style="3" bestFit="1" customWidth="1"/>
    <col min="9" max="10" width="20.85546875" style="3" customWidth="1"/>
    <col min="11" max="11" width="20.42578125" style="3" customWidth="1"/>
    <col min="12" max="19" width="19.5703125" style="3" customWidth="1"/>
    <col min="20" max="20" width="81.42578125" style="3" bestFit="1" customWidth="1"/>
    <col min="21" max="21" width="40.5703125" style="3" customWidth="1"/>
    <col min="22" max="22" width="37.7109375" style="4" customWidth="1"/>
    <col min="23" max="16384" width="9.140625" style="4"/>
  </cols>
  <sheetData>
    <row r="1" spans="1:22">
      <c r="A1" s="1" t="s">
        <v>0</v>
      </c>
      <c r="B1" s="1"/>
      <c r="C1" s="1"/>
      <c r="D1" s="1"/>
      <c r="E1" s="2"/>
      <c r="U1" s="4"/>
    </row>
    <row r="2" spans="1:22" ht="18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 t="s">
        <v>2</v>
      </c>
      <c r="U2" s="4"/>
    </row>
    <row r="3" spans="1:22" ht="18">
      <c r="B3" s="7"/>
      <c r="C3" s="8" t="s">
        <v>3</v>
      </c>
      <c r="D3" s="8"/>
      <c r="E3" s="8"/>
      <c r="F3" s="8"/>
      <c r="G3" s="8"/>
      <c r="U3" s="4"/>
    </row>
    <row r="4" spans="1:22" ht="18">
      <c r="A4" s="9" t="s">
        <v>4</v>
      </c>
      <c r="B4" s="9">
        <v>2023</v>
      </c>
      <c r="C4" s="9">
        <v>2022</v>
      </c>
      <c r="D4" s="9">
        <v>2021</v>
      </c>
      <c r="E4" s="9">
        <v>2020</v>
      </c>
      <c r="F4" s="9">
        <v>2019</v>
      </c>
      <c r="G4" s="9">
        <v>2018</v>
      </c>
      <c r="H4" s="9">
        <v>2018</v>
      </c>
      <c r="I4" s="9">
        <v>2017</v>
      </c>
      <c r="J4" s="9">
        <v>2016</v>
      </c>
      <c r="K4" s="9">
        <v>2015</v>
      </c>
      <c r="L4" s="9">
        <v>2014</v>
      </c>
      <c r="M4" s="9">
        <v>2013</v>
      </c>
      <c r="N4" s="9">
        <v>2012</v>
      </c>
      <c r="O4" s="9">
        <v>2011</v>
      </c>
      <c r="P4" s="9">
        <v>2010</v>
      </c>
      <c r="Q4" s="9">
        <v>2009</v>
      </c>
      <c r="R4" s="9">
        <v>2008</v>
      </c>
      <c r="S4" s="9">
        <v>2007</v>
      </c>
      <c r="T4" s="10" t="s">
        <v>2</v>
      </c>
      <c r="U4" s="4"/>
    </row>
    <row r="5" spans="1:22" s="16" customFormat="1">
      <c r="A5" s="11" t="s">
        <v>5</v>
      </c>
      <c r="B5" s="11"/>
      <c r="C5" s="11"/>
      <c r="D5" s="11"/>
      <c r="E5" s="12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3"/>
      <c r="R5" s="14"/>
      <c r="S5" s="14"/>
      <c r="T5" s="15" t="s">
        <v>6</v>
      </c>
    </row>
    <row r="6" spans="1:22" s="16" customFormat="1">
      <c r="A6" s="17" t="s">
        <v>7</v>
      </c>
      <c r="B6" s="17">
        <v>569367723271</v>
      </c>
      <c r="C6" s="17">
        <v>191491671845</v>
      </c>
      <c r="D6" s="18">
        <v>167318891431</v>
      </c>
      <c r="E6" s="18">
        <v>114051958847</v>
      </c>
      <c r="F6" s="18">
        <v>56249408799</v>
      </c>
      <c r="G6" s="18">
        <v>58348303222</v>
      </c>
      <c r="H6" s="17">
        <v>58366703252</v>
      </c>
      <c r="I6" s="17">
        <v>43847869781</v>
      </c>
      <c r="J6" s="17">
        <v>16944308274</v>
      </c>
      <c r="K6" s="17">
        <v>10540636864</v>
      </c>
      <c r="L6" s="17">
        <f>[1]BS!E5</f>
        <v>13205955112</v>
      </c>
      <c r="M6" s="17">
        <v>15427447263</v>
      </c>
      <c r="N6" s="17">
        <v>12139058459</v>
      </c>
      <c r="O6" s="13">
        <v>12230386897</v>
      </c>
      <c r="P6" s="19">
        <v>15548606084</v>
      </c>
      <c r="Q6" s="19">
        <v>15444540069</v>
      </c>
      <c r="R6" s="19">
        <v>16361540378</v>
      </c>
      <c r="S6" s="19">
        <v>15065408719</v>
      </c>
      <c r="T6" s="19" t="s">
        <v>8</v>
      </c>
      <c r="V6" s="20"/>
    </row>
    <row r="7" spans="1:22" s="16" customFormat="1">
      <c r="A7" s="21" t="s">
        <v>9</v>
      </c>
      <c r="B7" s="22">
        <v>434610917064</v>
      </c>
      <c r="C7" s="22">
        <v>155993424811</v>
      </c>
      <c r="D7" s="18">
        <v>311810987271</v>
      </c>
      <c r="E7" s="18">
        <v>168543185389</v>
      </c>
      <c r="F7" s="18">
        <v>44744413563</v>
      </c>
      <c r="G7" s="18">
        <v>36227518765</v>
      </c>
      <c r="H7" s="17">
        <v>40730593187</v>
      </c>
      <c r="I7" s="17">
        <v>61634362777</v>
      </c>
      <c r="J7" s="17">
        <v>77658596023</v>
      </c>
      <c r="K7" s="17">
        <v>44083163754</v>
      </c>
      <c r="L7" s="17">
        <f>[1]BS!E6</f>
        <v>32199744197</v>
      </c>
      <c r="M7" s="17">
        <v>23376837627</v>
      </c>
      <c r="N7" s="17">
        <v>15003629393</v>
      </c>
      <c r="O7" s="13">
        <v>8541070605</v>
      </c>
      <c r="P7" s="19">
        <v>10030640076</v>
      </c>
      <c r="Q7" s="19">
        <v>12754986079</v>
      </c>
      <c r="R7" s="19">
        <v>11927741498</v>
      </c>
      <c r="S7" s="19">
        <v>19187621885</v>
      </c>
      <c r="T7" s="19" t="s">
        <v>10</v>
      </c>
      <c r="U7" s="20"/>
      <c r="V7" s="20"/>
    </row>
    <row r="8" spans="1:22" s="16" customFormat="1">
      <c r="A8" s="17" t="s">
        <v>11</v>
      </c>
      <c r="B8" s="17">
        <v>987452202909</v>
      </c>
      <c r="C8" s="17">
        <v>200819401316</v>
      </c>
      <c r="D8" s="18">
        <v>54879762228</v>
      </c>
      <c r="E8" s="18">
        <v>5295683934</v>
      </c>
      <c r="F8" s="18">
        <v>24392377435</v>
      </c>
      <c r="G8" s="18">
        <v>28809028587</v>
      </c>
      <c r="H8" s="17">
        <v>28842119023</v>
      </c>
      <c r="I8" s="17">
        <v>11841450888</v>
      </c>
      <c r="J8" s="17">
        <v>10069636283</v>
      </c>
      <c r="K8" s="17">
        <v>13382293456</v>
      </c>
      <c r="L8" s="17">
        <f>[1]BS!E7</f>
        <v>2915647297</v>
      </c>
      <c r="M8" s="17">
        <v>2665097327</v>
      </c>
      <c r="N8" s="17">
        <v>4089967796</v>
      </c>
      <c r="O8" s="13">
        <v>8321678842</v>
      </c>
      <c r="P8" s="19">
        <v>16040544077</v>
      </c>
      <c r="Q8" s="19">
        <v>9985588636</v>
      </c>
      <c r="R8" s="19">
        <v>2216553950</v>
      </c>
      <c r="S8" s="19">
        <v>372902948</v>
      </c>
      <c r="T8" s="19" t="s">
        <v>12</v>
      </c>
      <c r="U8" s="20"/>
      <c r="V8" s="20"/>
    </row>
    <row r="9" spans="1:22" s="16" customFormat="1">
      <c r="A9" s="17" t="s">
        <v>13</v>
      </c>
      <c r="B9" s="18">
        <v>0</v>
      </c>
      <c r="C9" s="18">
        <v>0</v>
      </c>
      <c r="D9" s="18">
        <v>0</v>
      </c>
      <c r="E9" s="18">
        <v>0</v>
      </c>
      <c r="F9" s="18">
        <v>3086776520</v>
      </c>
      <c r="G9" s="18">
        <v>4394746227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9" t="s">
        <v>14</v>
      </c>
      <c r="U9" s="20"/>
      <c r="V9" s="20"/>
    </row>
    <row r="10" spans="1:22" s="16" customFormat="1">
      <c r="A10" s="21" t="s">
        <v>15</v>
      </c>
      <c r="B10" s="23">
        <v>15588722</v>
      </c>
      <c r="C10" s="23"/>
      <c r="D10" s="23">
        <v>0</v>
      </c>
      <c r="E10" s="18">
        <v>0</v>
      </c>
      <c r="F10" s="18">
        <v>0</v>
      </c>
      <c r="G10" s="18">
        <v>0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tr">
        <f>[1]BS!E8</f>
        <v>-</v>
      </c>
      <c r="M10" s="13" t="s">
        <v>16</v>
      </c>
      <c r="N10" s="17">
        <v>107430</v>
      </c>
      <c r="O10" s="13">
        <v>88250</v>
      </c>
      <c r="P10" s="19">
        <v>355692</v>
      </c>
      <c r="Q10" s="24" t="s">
        <v>16</v>
      </c>
      <c r="R10" s="19">
        <v>0</v>
      </c>
      <c r="S10" s="19">
        <v>5815040</v>
      </c>
      <c r="T10" s="19" t="s">
        <v>17</v>
      </c>
      <c r="U10" s="20"/>
      <c r="V10" s="20"/>
    </row>
    <row r="11" spans="1:22" s="16" customFormat="1">
      <c r="A11" s="17" t="s">
        <v>18</v>
      </c>
      <c r="B11" s="17">
        <v>92383771465</v>
      </c>
      <c r="C11" s="17">
        <v>76586468039</v>
      </c>
      <c r="D11" s="23">
        <v>56818076068</v>
      </c>
      <c r="E11" s="18">
        <v>34835820158</v>
      </c>
      <c r="F11" s="18">
        <v>36168004508</v>
      </c>
      <c r="G11" s="18">
        <v>25443199806</v>
      </c>
      <c r="H11" s="17">
        <v>22161784623</v>
      </c>
      <c r="I11" s="17">
        <v>16766313600</v>
      </c>
      <c r="J11" s="17">
        <v>14359920353</v>
      </c>
      <c r="K11" s="17">
        <v>13459067015</v>
      </c>
      <c r="L11" s="17">
        <f>[1]BS!E9</f>
        <v>17194984210</v>
      </c>
      <c r="M11" s="17">
        <v>19582812960</v>
      </c>
      <c r="N11" s="17">
        <v>22907747013</v>
      </c>
      <c r="O11" s="13">
        <v>29008758714</v>
      </c>
      <c r="P11" s="19">
        <v>33078193990</v>
      </c>
      <c r="Q11" s="19">
        <v>27135004969</v>
      </c>
      <c r="R11" s="19">
        <v>19035703780</v>
      </c>
      <c r="S11" s="19">
        <v>11967926766</v>
      </c>
      <c r="T11" s="19" t="s">
        <v>19</v>
      </c>
      <c r="U11" s="20"/>
      <c r="V11" s="20"/>
    </row>
    <row r="12" spans="1:22" s="16" customFormat="1">
      <c r="A12" s="17" t="s">
        <v>20</v>
      </c>
      <c r="B12" s="23">
        <v>251205000</v>
      </c>
      <c r="C12" s="23"/>
      <c r="D12" s="23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9" t="s">
        <v>21</v>
      </c>
      <c r="U12" s="20"/>
      <c r="V12" s="20"/>
    </row>
    <row r="13" spans="1:22" s="16" customFormat="1">
      <c r="A13" s="21" t="s">
        <v>22</v>
      </c>
      <c r="B13" s="23"/>
      <c r="C13" s="23"/>
      <c r="D13" s="23">
        <v>0</v>
      </c>
      <c r="E13" s="18">
        <v>10393367</v>
      </c>
      <c r="F13" s="18"/>
      <c r="G13" s="18"/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23</v>
      </c>
      <c r="P13" s="19">
        <v>0</v>
      </c>
      <c r="Q13" s="19">
        <v>300000000</v>
      </c>
      <c r="R13" s="19">
        <v>400000000</v>
      </c>
      <c r="S13" s="19">
        <v>800000000</v>
      </c>
      <c r="T13" s="19" t="s">
        <v>24</v>
      </c>
      <c r="U13" s="20"/>
      <c r="V13" s="20"/>
    </row>
    <row r="14" spans="1:22" s="16" customFormat="1">
      <c r="A14" s="17" t="s">
        <v>25</v>
      </c>
      <c r="B14" s="23"/>
      <c r="C14" s="23">
        <v>0</v>
      </c>
      <c r="D14" s="23">
        <v>0</v>
      </c>
      <c r="E14" s="18">
        <v>0</v>
      </c>
      <c r="F14" s="18">
        <v>0</v>
      </c>
      <c r="G14" s="18">
        <v>0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>
        <v>278600000</v>
      </c>
      <c r="P14" s="19">
        <v>234237500</v>
      </c>
      <c r="Q14" s="19">
        <v>219930304</v>
      </c>
      <c r="R14" s="24" t="s">
        <v>16</v>
      </c>
      <c r="S14" s="25">
        <v>0</v>
      </c>
      <c r="T14" s="19" t="s">
        <v>26</v>
      </c>
      <c r="U14" s="20"/>
      <c r="V14" s="20"/>
    </row>
    <row r="15" spans="1:22" s="16" customFormat="1">
      <c r="A15" s="17" t="s">
        <v>27</v>
      </c>
      <c r="B15" s="23"/>
      <c r="C15" s="26">
        <v>0</v>
      </c>
      <c r="D15" s="23">
        <v>0</v>
      </c>
      <c r="E15" s="18">
        <v>0</v>
      </c>
      <c r="F15" s="18">
        <v>3974849315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9" t="s">
        <v>28</v>
      </c>
      <c r="U15" s="20"/>
      <c r="V15" s="20"/>
    </row>
    <row r="16" spans="1:22" s="16" customFormat="1">
      <c r="A16" s="17" t="s">
        <v>29</v>
      </c>
      <c r="B16" s="17">
        <v>1077172026</v>
      </c>
      <c r="C16" s="17">
        <v>1080736887</v>
      </c>
      <c r="D16" s="23">
        <v>175509940</v>
      </c>
      <c r="E16" s="18">
        <v>260635911</v>
      </c>
      <c r="F16" s="18">
        <v>424784967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9" t="s">
        <v>30</v>
      </c>
      <c r="U16" s="20"/>
      <c r="V16" s="20"/>
    </row>
    <row r="17" spans="1:22" s="16" customFormat="1">
      <c r="A17" s="21" t="s">
        <v>31</v>
      </c>
      <c r="B17" s="22">
        <v>7578282762</v>
      </c>
      <c r="C17" s="22">
        <v>4603598775</v>
      </c>
      <c r="D17" s="23">
        <v>3169859430</v>
      </c>
      <c r="E17" s="18">
        <v>2638115404</v>
      </c>
      <c r="F17" s="18">
        <v>2747882382</v>
      </c>
      <c r="G17" s="18">
        <v>2296541631</v>
      </c>
      <c r="H17" s="17">
        <v>2296541631</v>
      </c>
      <c r="I17" s="17">
        <v>2100045437</v>
      </c>
      <c r="J17" s="17">
        <v>1970199145</v>
      </c>
      <c r="K17" s="17">
        <v>1991936618</v>
      </c>
      <c r="L17" s="17">
        <f>[1]BS!E10</f>
        <v>2029096746</v>
      </c>
      <c r="M17" s="17">
        <v>2091930014</v>
      </c>
      <c r="N17" s="17">
        <v>2147504391</v>
      </c>
      <c r="O17" s="13">
        <v>2202039992</v>
      </c>
      <c r="P17" s="19">
        <v>2244019724</v>
      </c>
      <c r="Q17" s="19">
        <v>2103766730</v>
      </c>
      <c r="R17" s="19">
        <v>1614657615</v>
      </c>
      <c r="S17" s="19">
        <v>970485069</v>
      </c>
      <c r="T17" s="19" t="s">
        <v>32</v>
      </c>
      <c r="U17" s="20"/>
      <c r="V17" s="20"/>
    </row>
    <row r="18" spans="1:22">
      <c r="A18" s="17" t="s">
        <v>33</v>
      </c>
      <c r="B18" s="17">
        <v>201724147</v>
      </c>
      <c r="C18" s="17">
        <v>86486947</v>
      </c>
      <c r="D18" s="23">
        <v>151194104</v>
      </c>
      <c r="E18" s="18">
        <v>25390703</v>
      </c>
      <c r="F18" s="18">
        <v>27008980</v>
      </c>
      <c r="G18" s="18">
        <v>18117032</v>
      </c>
      <c r="H18" s="17">
        <v>18117032</v>
      </c>
      <c r="I18" s="17">
        <v>3403073</v>
      </c>
      <c r="J18" s="17">
        <v>257751</v>
      </c>
      <c r="K18" s="17">
        <v>409586</v>
      </c>
      <c r="L18" s="17">
        <f>[1]BS!E11</f>
        <v>928825</v>
      </c>
      <c r="M18" s="17">
        <v>3430881</v>
      </c>
      <c r="N18" s="17">
        <v>6935090</v>
      </c>
      <c r="O18" s="27">
        <v>11600777</v>
      </c>
      <c r="P18" s="19">
        <v>14500805</v>
      </c>
      <c r="Q18" s="19">
        <v>21823435</v>
      </c>
      <c r="R18" s="19">
        <v>32028818</v>
      </c>
      <c r="S18" s="19">
        <v>16683164</v>
      </c>
      <c r="T18" s="19" t="s">
        <v>34</v>
      </c>
      <c r="U18" s="28"/>
      <c r="V18" s="28"/>
    </row>
    <row r="19" spans="1:22">
      <c r="A19" s="21" t="s">
        <v>35</v>
      </c>
      <c r="B19" s="23">
        <v>0</v>
      </c>
      <c r="C19" s="29" t="s">
        <v>16</v>
      </c>
      <c r="D19" s="23">
        <v>0</v>
      </c>
      <c r="E19" s="18">
        <v>1908598</v>
      </c>
      <c r="F19" s="18">
        <v>3748897</v>
      </c>
      <c r="G19" s="18">
        <v>4877325</v>
      </c>
      <c r="H19" s="17">
        <v>4877325</v>
      </c>
      <c r="I19" s="17">
        <v>5862320</v>
      </c>
      <c r="J19" s="17">
        <v>6853332</v>
      </c>
      <c r="K19" s="17">
        <v>7825353</v>
      </c>
      <c r="L19" s="17">
        <f>[1]BS!E12</f>
        <v>5985054</v>
      </c>
      <c r="M19" s="17">
        <v>4856626</v>
      </c>
      <c r="N19" s="17">
        <v>3871631</v>
      </c>
      <c r="O19" s="27">
        <v>2880619</v>
      </c>
      <c r="P19" s="19">
        <v>1622049</v>
      </c>
      <c r="Q19" s="24" t="s">
        <v>16</v>
      </c>
      <c r="R19" s="24">
        <v>0</v>
      </c>
      <c r="S19" s="19">
        <v>24122399</v>
      </c>
      <c r="T19" s="19" t="s">
        <v>36</v>
      </c>
      <c r="U19" s="28"/>
      <c r="V19" s="30"/>
    </row>
    <row r="20" spans="1:22">
      <c r="A20" s="17" t="s">
        <v>37</v>
      </c>
      <c r="B20" s="17">
        <v>20692201746</v>
      </c>
      <c r="C20" s="17">
        <v>7151998261</v>
      </c>
      <c r="D20" s="23">
        <v>5700320892</v>
      </c>
      <c r="E20" s="18">
        <v>1489917497</v>
      </c>
      <c r="F20" s="18">
        <v>1153764565</v>
      </c>
      <c r="G20" s="18">
        <v>866619973</v>
      </c>
      <c r="H20" s="17">
        <v>866619973</v>
      </c>
      <c r="I20" s="17">
        <v>585024981</v>
      </c>
      <c r="J20" s="17">
        <v>648721092</v>
      </c>
      <c r="K20" s="17">
        <v>496270923</v>
      </c>
      <c r="L20" s="17">
        <v>348854643</v>
      </c>
      <c r="M20" s="17">
        <v>1037490890</v>
      </c>
      <c r="N20" s="17">
        <v>241050480</v>
      </c>
      <c r="O20" s="27">
        <v>331681945</v>
      </c>
      <c r="P20" s="19">
        <v>610375183</v>
      </c>
      <c r="Q20" s="19">
        <v>335630323</v>
      </c>
      <c r="R20" s="19">
        <v>223716095</v>
      </c>
      <c r="S20" s="19">
        <v>268494756</v>
      </c>
      <c r="T20" s="19" t="s">
        <v>38</v>
      </c>
      <c r="U20" s="28"/>
      <c r="V20" s="31"/>
    </row>
    <row r="21" spans="1:22" ht="18.75">
      <c r="A21" s="21" t="s">
        <v>39</v>
      </c>
      <c r="B21" s="32">
        <v>68589708034</v>
      </c>
      <c r="C21" s="32">
        <v>16732996792</v>
      </c>
      <c r="D21" s="32">
        <v>14012373667</v>
      </c>
      <c r="E21" s="33">
        <v>6981203652</v>
      </c>
      <c r="F21" s="33">
        <v>2596442982</v>
      </c>
      <c r="G21" s="33">
        <v>2596442982</v>
      </c>
      <c r="H21" s="33">
        <v>2596442982</v>
      </c>
      <c r="I21" s="33">
        <v>2596442982</v>
      </c>
      <c r="J21" s="33">
        <v>3031871106</v>
      </c>
      <c r="K21" s="33">
        <v>2065191796</v>
      </c>
      <c r="L21" s="33">
        <f>[1]BS!E14</f>
        <v>1323579043</v>
      </c>
      <c r="M21" s="33">
        <v>1032420240</v>
      </c>
      <c r="N21" s="33">
        <v>678912279</v>
      </c>
      <c r="O21" s="33">
        <v>537983485</v>
      </c>
      <c r="P21" s="33">
        <v>490539840</v>
      </c>
      <c r="Q21" s="33">
        <v>283813408</v>
      </c>
      <c r="R21" s="33">
        <v>286368146</v>
      </c>
      <c r="S21" s="33">
        <v>291637294</v>
      </c>
      <c r="T21" s="19" t="s">
        <v>40</v>
      </c>
      <c r="U21" s="30"/>
      <c r="V21" s="31"/>
    </row>
    <row r="22" spans="1:22">
      <c r="A22" s="34" t="s">
        <v>41</v>
      </c>
      <c r="B22" s="35">
        <f t="shared" ref="B22:S22" si="0">SUM(B6:B21)</f>
        <v>2182220497146</v>
      </c>
      <c r="C22" s="35">
        <f t="shared" si="0"/>
        <v>654546783673</v>
      </c>
      <c r="D22" s="35">
        <f t="shared" si="0"/>
        <v>614036975031</v>
      </c>
      <c r="E22" s="35">
        <f t="shared" si="0"/>
        <v>334134213460</v>
      </c>
      <c r="F22" s="36">
        <f t="shared" si="0"/>
        <v>175569462913</v>
      </c>
      <c r="G22" s="36">
        <f t="shared" si="0"/>
        <v>159005395550</v>
      </c>
      <c r="H22" s="36">
        <f t="shared" si="0"/>
        <v>155883799028</v>
      </c>
      <c r="I22" s="36">
        <f t="shared" si="0"/>
        <v>139380775839</v>
      </c>
      <c r="J22" s="36">
        <f t="shared" si="0"/>
        <v>124690363359</v>
      </c>
      <c r="K22" s="36">
        <f t="shared" si="0"/>
        <v>86026795365</v>
      </c>
      <c r="L22" s="36">
        <f t="shared" si="0"/>
        <v>69224775127</v>
      </c>
      <c r="M22" s="36">
        <f t="shared" si="0"/>
        <v>65222323828</v>
      </c>
      <c r="N22" s="36">
        <f t="shared" si="0"/>
        <v>57218783962</v>
      </c>
      <c r="O22" s="36">
        <f t="shared" si="0"/>
        <v>61466770126</v>
      </c>
      <c r="P22" s="36">
        <f t="shared" si="0"/>
        <v>78293635020</v>
      </c>
      <c r="Q22" s="36">
        <f t="shared" si="0"/>
        <v>68585083953</v>
      </c>
      <c r="R22" s="36">
        <f t="shared" si="0"/>
        <v>52098310280</v>
      </c>
      <c r="S22" s="36">
        <f t="shared" si="0"/>
        <v>48971098040</v>
      </c>
      <c r="T22" s="37" t="s">
        <v>42</v>
      </c>
      <c r="U22" s="31"/>
      <c r="V22" s="31"/>
    </row>
    <row r="23" spans="1:22">
      <c r="A23" s="38"/>
      <c r="B23" s="38"/>
      <c r="C23" s="38"/>
      <c r="D23" s="39"/>
      <c r="E23" s="40"/>
      <c r="F23" s="38"/>
      <c r="G23" s="38"/>
      <c r="H23" s="38"/>
      <c r="I23" s="38"/>
      <c r="J23" s="38"/>
      <c r="K23" s="38"/>
      <c r="L23" s="17"/>
      <c r="M23" s="17"/>
      <c r="N23" s="38"/>
      <c r="O23" s="38"/>
      <c r="P23" s="27"/>
      <c r="Q23" s="27"/>
      <c r="R23" s="41"/>
      <c r="S23" s="41"/>
      <c r="T23" s="41"/>
      <c r="U23" s="31"/>
      <c r="V23" s="31"/>
    </row>
    <row r="24" spans="1:22" s="16" customFormat="1">
      <c r="A24" s="11" t="s">
        <v>43</v>
      </c>
      <c r="B24" s="11"/>
      <c r="C24" s="11"/>
      <c r="D24" s="42"/>
      <c r="E24" s="12"/>
      <c r="F24" s="11"/>
      <c r="G24" s="11"/>
      <c r="H24" s="11"/>
      <c r="I24" s="11"/>
      <c r="J24" s="11"/>
      <c r="K24" s="11"/>
      <c r="L24" s="17"/>
      <c r="M24" s="17"/>
      <c r="N24" s="11"/>
      <c r="O24" s="11"/>
      <c r="P24" s="13"/>
      <c r="Q24" s="13"/>
      <c r="R24" s="17"/>
      <c r="S24" s="17"/>
      <c r="T24" s="43" t="s">
        <v>44</v>
      </c>
      <c r="U24" s="44"/>
      <c r="V24" s="20"/>
    </row>
    <row r="25" spans="1:22">
      <c r="A25" s="17" t="s">
        <v>45</v>
      </c>
      <c r="B25" s="17">
        <v>137527017435</v>
      </c>
      <c r="C25" s="17">
        <v>82170508753</v>
      </c>
      <c r="D25" s="23">
        <v>101947179126</v>
      </c>
      <c r="E25" s="18">
        <v>37448281390</v>
      </c>
      <c r="F25" s="18">
        <v>13622752416</v>
      </c>
      <c r="G25" s="18">
        <v>12814617462</v>
      </c>
      <c r="H25" s="17">
        <v>12814617462</v>
      </c>
      <c r="I25" s="17">
        <v>17549028280</v>
      </c>
      <c r="J25" s="17">
        <v>11895914220</v>
      </c>
      <c r="K25" s="17">
        <v>7399394095</v>
      </c>
      <c r="L25" s="17">
        <f>[1]BS!E18</f>
        <v>2191389456</v>
      </c>
      <c r="M25" s="17">
        <v>2508790713</v>
      </c>
      <c r="N25" s="17">
        <v>6203424170</v>
      </c>
      <c r="O25" s="27">
        <v>5100738402</v>
      </c>
      <c r="P25" s="19">
        <v>5386288722</v>
      </c>
      <c r="Q25" s="19">
        <v>6910879157</v>
      </c>
      <c r="R25" s="19">
        <v>5000992611</v>
      </c>
      <c r="S25" s="19">
        <v>6522632433</v>
      </c>
      <c r="T25" s="19" t="s">
        <v>46</v>
      </c>
      <c r="U25" s="28"/>
      <c r="V25" s="28"/>
    </row>
    <row r="26" spans="1:22">
      <c r="A26" s="21" t="s">
        <v>47</v>
      </c>
      <c r="B26" s="22">
        <v>1247755313263</v>
      </c>
      <c r="C26" s="22">
        <v>374662783469</v>
      </c>
      <c r="D26" s="23">
        <v>352930858122</v>
      </c>
      <c r="E26" s="18">
        <v>206849515972</v>
      </c>
      <c r="F26" s="18">
        <v>116494473092</v>
      </c>
      <c r="G26" s="18">
        <v>109655842818</v>
      </c>
      <c r="H26" s="17">
        <v>109655842818</v>
      </c>
      <c r="I26" s="17">
        <v>86175821239</v>
      </c>
      <c r="J26" s="17">
        <v>77690432759</v>
      </c>
      <c r="K26" s="17">
        <v>58107374023</v>
      </c>
      <c r="L26" s="17">
        <f>[1]BS!E19</f>
        <v>51513972306</v>
      </c>
      <c r="M26" s="17">
        <v>48571887713</v>
      </c>
      <c r="N26" s="17">
        <v>38707686069</v>
      </c>
      <c r="O26" s="27">
        <v>41155623763</v>
      </c>
      <c r="P26" s="19">
        <v>59280869185</v>
      </c>
      <c r="Q26" s="19">
        <v>50391819912</v>
      </c>
      <c r="R26" s="19">
        <v>37207159116</v>
      </c>
      <c r="S26" s="19">
        <v>31468425491</v>
      </c>
      <c r="T26" s="19" t="s">
        <v>48</v>
      </c>
      <c r="U26" s="28"/>
      <c r="V26" s="28"/>
    </row>
    <row r="27" spans="1:22">
      <c r="A27" s="17" t="s">
        <v>49</v>
      </c>
      <c r="B27" s="17">
        <v>46623278380</v>
      </c>
      <c r="C27" s="17">
        <v>18935779812</v>
      </c>
      <c r="D27" s="23">
        <v>18169147181</v>
      </c>
      <c r="E27" s="18">
        <v>13646911979</v>
      </c>
      <c r="F27" s="18">
        <v>12171822252</v>
      </c>
      <c r="G27" s="18">
        <v>5178236327</v>
      </c>
      <c r="H27" s="17">
        <v>5178236327</v>
      </c>
      <c r="I27" s="17">
        <v>4036196517</v>
      </c>
      <c r="J27" s="17">
        <v>5388978168</v>
      </c>
      <c r="K27" s="17">
        <v>5009777614</v>
      </c>
      <c r="L27" s="17">
        <f>[1]BS!E20</f>
        <v>4589539803</v>
      </c>
      <c r="M27" s="17">
        <v>3817922401</v>
      </c>
      <c r="N27" s="17">
        <v>2572597214</v>
      </c>
      <c r="O27" s="27">
        <v>5495574284</v>
      </c>
      <c r="P27" s="19">
        <v>4177418084</v>
      </c>
      <c r="Q27" s="19">
        <v>5086634213</v>
      </c>
      <c r="R27" s="19">
        <v>3955050085</v>
      </c>
      <c r="S27" s="19">
        <v>3910629075</v>
      </c>
      <c r="T27" s="19" t="s">
        <v>50</v>
      </c>
      <c r="U27" s="28"/>
      <c r="V27" s="28"/>
    </row>
    <row r="28" spans="1:22">
      <c r="A28" s="21" t="s">
        <v>51</v>
      </c>
      <c r="B28" s="22">
        <v>28455276831</v>
      </c>
      <c r="C28" s="22">
        <v>8869991238</v>
      </c>
      <c r="D28" s="23">
        <v>6935705451</v>
      </c>
      <c r="E28" s="18">
        <v>2222060900</v>
      </c>
      <c r="F28" s="18">
        <v>1403710655</v>
      </c>
      <c r="G28" s="18">
        <v>6904621684</v>
      </c>
      <c r="H28" s="17">
        <v>5888687793</v>
      </c>
      <c r="I28" s="17">
        <v>7996668699</v>
      </c>
      <c r="J28" s="17">
        <v>11947166881</v>
      </c>
      <c r="K28" s="17">
        <v>5434668840</v>
      </c>
      <c r="L28" s="17">
        <f>[1]BS!E21</f>
        <v>1105446104</v>
      </c>
      <c r="M28" s="17">
        <v>405231122</v>
      </c>
      <c r="N28" s="17">
        <v>12003101</v>
      </c>
      <c r="O28" s="27">
        <v>6148420</v>
      </c>
      <c r="P28" s="19">
        <v>689788</v>
      </c>
      <c r="Q28" s="19">
        <v>2012114</v>
      </c>
      <c r="R28" s="19">
        <v>80000000</v>
      </c>
      <c r="S28" s="19">
        <v>49760229</v>
      </c>
      <c r="T28" s="19" t="s">
        <v>52</v>
      </c>
      <c r="U28" s="28"/>
      <c r="V28" s="28"/>
    </row>
    <row r="29" spans="1:22">
      <c r="A29" s="21" t="s">
        <v>53</v>
      </c>
      <c r="B29" s="22">
        <v>82623537</v>
      </c>
      <c r="C29" s="22">
        <v>198520229</v>
      </c>
      <c r="D29" s="23">
        <v>70962747</v>
      </c>
      <c r="E29" s="18">
        <v>139346709</v>
      </c>
      <c r="F29" s="18">
        <v>258512527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9" t="s">
        <v>54</v>
      </c>
      <c r="U29" s="28"/>
      <c r="V29" s="28"/>
    </row>
    <row r="30" spans="1:22">
      <c r="A30" s="17" t="s">
        <v>55</v>
      </c>
      <c r="B30" s="17">
        <v>2181917070</v>
      </c>
      <c r="C30" s="17">
        <v>360309392</v>
      </c>
      <c r="D30" s="23">
        <v>918534354</v>
      </c>
      <c r="E30" s="18">
        <v>926811879</v>
      </c>
      <c r="F30" s="18">
        <v>241353968</v>
      </c>
      <c r="G30" s="18">
        <v>539137142</v>
      </c>
      <c r="H30" s="13">
        <v>539137142</v>
      </c>
      <c r="I30" s="13">
        <v>827847019</v>
      </c>
      <c r="J30" s="13">
        <v>1374161662</v>
      </c>
      <c r="K30" s="13" t="s">
        <v>16</v>
      </c>
      <c r="L30" s="13" t="str">
        <f>[1]BS!E22</f>
        <v>-</v>
      </c>
      <c r="M30" s="13" t="s">
        <v>16</v>
      </c>
      <c r="N30" s="17">
        <v>9254020</v>
      </c>
      <c r="O30" s="27">
        <v>328067775</v>
      </c>
      <c r="P30" s="19">
        <v>323031710</v>
      </c>
      <c r="Q30" s="19">
        <v>320269311</v>
      </c>
      <c r="R30" s="19">
        <v>245503283</v>
      </c>
      <c r="S30" s="19">
        <v>166245179</v>
      </c>
      <c r="T30" s="19" t="s">
        <v>56</v>
      </c>
      <c r="U30" s="28"/>
      <c r="V30" s="28"/>
    </row>
    <row r="31" spans="1:22" ht="18.75">
      <c r="A31" s="21" t="s">
        <v>57</v>
      </c>
      <c r="B31" s="32">
        <v>84554819350</v>
      </c>
      <c r="C31" s="32">
        <v>15195738233</v>
      </c>
      <c r="D31" s="32">
        <v>8665052873</v>
      </c>
      <c r="E31" s="33">
        <v>4840523963</v>
      </c>
      <c r="F31" s="33">
        <v>5312402752</v>
      </c>
      <c r="G31" s="33">
        <v>3990014497</v>
      </c>
      <c r="H31" s="33">
        <v>3990014497</v>
      </c>
      <c r="I31" s="33">
        <v>6337880104</v>
      </c>
      <c r="J31" s="33">
        <v>2116221348</v>
      </c>
      <c r="K31" s="33">
        <v>1558392908</v>
      </c>
      <c r="L31" s="33">
        <v>1327693859</v>
      </c>
      <c r="M31" s="33">
        <v>1426981130</v>
      </c>
      <c r="N31" s="33">
        <v>1224953743</v>
      </c>
      <c r="O31" s="33">
        <v>1552303165</v>
      </c>
      <c r="P31" s="33">
        <v>1806040613</v>
      </c>
      <c r="Q31" s="33">
        <v>1098146685</v>
      </c>
      <c r="R31" s="33">
        <v>1399068377</v>
      </c>
      <c r="S31" s="33">
        <v>2978862284</v>
      </c>
      <c r="T31" s="19" t="s">
        <v>58</v>
      </c>
      <c r="U31" s="28"/>
      <c r="V31" s="31"/>
    </row>
    <row r="32" spans="1:22">
      <c r="A32" s="34" t="s">
        <v>59</v>
      </c>
      <c r="B32" s="35">
        <f t="shared" ref="B32:K32" si="1">SUM(B25:B31)</f>
        <v>1547180245866</v>
      </c>
      <c r="C32" s="35">
        <f t="shared" si="1"/>
        <v>500393631126</v>
      </c>
      <c r="D32" s="35">
        <f t="shared" si="1"/>
        <v>489637439854</v>
      </c>
      <c r="E32" s="35">
        <f t="shared" si="1"/>
        <v>266073452792</v>
      </c>
      <c r="F32" s="36">
        <f t="shared" si="1"/>
        <v>149505027662</v>
      </c>
      <c r="G32" s="36">
        <f t="shared" si="1"/>
        <v>139082469930</v>
      </c>
      <c r="H32" s="36">
        <f t="shared" si="1"/>
        <v>138066536039</v>
      </c>
      <c r="I32" s="36">
        <f t="shared" si="1"/>
        <v>122923441858</v>
      </c>
      <c r="J32" s="36">
        <f t="shared" si="1"/>
        <v>110412875038</v>
      </c>
      <c r="K32" s="36">
        <f t="shared" si="1"/>
        <v>77509607480</v>
      </c>
      <c r="L32" s="36">
        <f>SUM(L25:L31)</f>
        <v>60728041528</v>
      </c>
      <c r="M32" s="36">
        <f>SUM(M25:M31)</f>
        <v>56730813079</v>
      </c>
      <c r="N32" s="36">
        <f t="shared" ref="N32:S32" si="2">SUM(N25:N31)</f>
        <v>48729918317</v>
      </c>
      <c r="O32" s="36">
        <f t="shared" si="2"/>
        <v>53638455809</v>
      </c>
      <c r="P32" s="36">
        <f t="shared" si="2"/>
        <v>70974338102</v>
      </c>
      <c r="Q32" s="36">
        <f t="shared" si="2"/>
        <v>63809761392</v>
      </c>
      <c r="R32" s="36">
        <f t="shared" si="2"/>
        <v>47887773472</v>
      </c>
      <c r="S32" s="36">
        <f t="shared" si="2"/>
        <v>45096554691</v>
      </c>
      <c r="T32" s="37" t="s">
        <v>60</v>
      </c>
      <c r="U32" s="31"/>
      <c r="V32" s="28"/>
    </row>
    <row r="33" spans="1:22" s="16" customFormat="1">
      <c r="A33" s="11" t="s">
        <v>61</v>
      </c>
      <c r="B33" s="11"/>
      <c r="C33" s="11"/>
      <c r="D33" s="42"/>
      <c r="E33" s="12"/>
      <c r="F33" s="11"/>
      <c r="G33" s="11"/>
      <c r="H33" s="11"/>
      <c r="I33" s="11"/>
      <c r="J33" s="11"/>
      <c r="K33" s="11"/>
      <c r="L33" s="17"/>
      <c r="M33" s="17"/>
      <c r="N33" s="45"/>
      <c r="O33" s="45"/>
      <c r="P33" s="13"/>
      <c r="Q33" s="13"/>
      <c r="R33" s="17"/>
      <c r="S33" s="17"/>
      <c r="T33" s="19"/>
      <c r="U33" s="44"/>
      <c r="V33" s="44"/>
    </row>
    <row r="34" spans="1:22">
      <c r="A34" s="17" t="s">
        <v>62</v>
      </c>
      <c r="B34" s="17">
        <v>10500000000</v>
      </c>
      <c r="C34" s="17">
        <v>8400000000</v>
      </c>
      <c r="D34" s="46">
        <v>8400000000</v>
      </c>
      <c r="E34" s="18">
        <v>5250000000</v>
      </c>
      <c r="F34" s="18">
        <v>5250000000</v>
      </c>
      <c r="G34" s="18">
        <v>5250000000</v>
      </c>
      <c r="H34" s="17">
        <v>5250000000</v>
      </c>
      <c r="I34" s="17">
        <v>5250000000</v>
      </c>
      <c r="J34" s="17">
        <v>5250000000</v>
      </c>
      <c r="K34" s="17">
        <v>5250000000</v>
      </c>
      <c r="L34" s="17">
        <f>[1]BS!E27</f>
        <v>5250000000</v>
      </c>
      <c r="M34" s="17">
        <v>5250000000</v>
      </c>
      <c r="N34" s="17">
        <v>5250000000</v>
      </c>
      <c r="O34" s="19">
        <v>5000000000</v>
      </c>
      <c r="P34" s="19">
        <v>5000000000</v>
      </c>
      <c r="Q34" s="19">
        <v>3000000000</v>
      </c>
      <c r="R34" s="19">
        <v>3000000000</v>
      </c>
      <c r="S34" s="19">
        <v>3000000000</v>
      </c>
      <c r="T34" s="19" t="s">
        <v>63</v>
      </c>
      <c r="U34" s="31"/>
      <c r="V34" s="31"/>
    </row>
    <row r="35" spans="1:22">
      <c r="A35" s="21" t="s">
        <v>64</v>
      </c>
      <c r="B35" s="22">
        <v>129698400</v>
      </c>
      <c r="C35" s="22">
        <v>129698400</v>
      </c>
      <c r="D35" s="23">
        <v>129698400</v>
      </c>
      <c r="E35" s="18">
        <v>129698400</v>
      </c>
      <c r="F35" s="18">
        <v>129698400</v>
      </c>
      <c r="G35" s="18">
        <v>129698400</v>
      </c>
      <c r="H35" s="17">
        <v>129698400</v>
      </c>
      <c r="I35" s="17">
        <v>129698400</v>
      </c>
      <c r="J35" s="17">
        <v>129698400</v>
      </c>
      <c r="K35" s="17">
        <v>129698400</v>
      </c>
      <c r="L35" s="17">
        <f>[1]BS!E28</f>
        <v>129698400</v>
      </c>
      <c r="M35" s="17">
        <v>129698400</v>
      </c>
      <c r="N35" s="17">
        <v>129698400</v>
      </c>
      <c r="O35" s="19">
        <v>129698400</v>
      </c>
      <c r="P35" s="19">
        <v>129698400</v>
      </c>
      <c r="Q35" s="19">
        <v>140198400</v>
      </c>
      <c r="R35" s="19">
        <v>140198400</v>
      </c>
      <c r="S35" s="19">
        <v>147698400</v>
      </c>
      <c r="T35" s="19" t="s">
        <v>65</v>
      </c>
      <c r="U35" s="28"/>
      <c r="V35" s="31"/>
    </row>
    <row r="36" spans="1:22">
      <c r="A36" s="17" t="s">
        <v>66</v>
      </c>
      <c r="B36" s="17">
        <v>2625000000</v>
      </c>
      <c r="C36" s="17">
        <v>2100000000</v>
      </c>
      <c r="D36" s="23">
        <v>1359996648</v>
      </c>
      <c r="E36" s="18">
        <v>1312500000</v>
      </c>
      <c r="F36" s="18">
        <v>1312500000</v>
      </c>
      <c r="G36" s="18">
        <v>1306790590</v>
      </c>
      <c r="H36" s="17">
        <v>1376314550</v>
      </c>
      <c r="I36" s="17">
        <v>1172478880</v>
      </c>
      <c r="J36" s="17">
        <v>535314970</v>
      </c>
      <c r="K36" s="17">
        <v>535314970</v>
      </c>
      <c r="L36" s="19">
        <f>[1]BS!E29</f>
        <v>535314970</v>
      </c>
      <c r="M36" s="17">
        <v>535314970</v>
      </c>
      <c r="N36" s="17">
        <v>535314970</v>
      </c>
      <c r="O36" s="27">
        <v>535314970</v>
      </c>
      <c r="P36" s="19">
        <v>439189279</v>
      </c>
      <c r="Q36" s="19">
        <v>317790712</v>
      </c>
      <c r="R36" s="19">
        <v>194988298</v>
      </c>
      <c r="S36" s="19">
        <v>98350267</v>
      </c>
      <c r="T36" s="19" t="s">
        <v>67</v>
      </c>
      <c r="U36" s="28"/>
      <c r="V36" s="28"/>
    </row>
    <row r="37" spans="1:22">
      <c r="A37" s="21" t="s">
        <v>68</v>
      </c>
      <c r="B37" s="22">
        <v>7060158179</v>
      </c>
      <c r="C37" s="22">
        <v>3264289769</v>
      </c>
      <c r="D37" s="23">
        <v>2478128489</v>
      </c>
      <c r="E37" s="18">
        <v>2430631841</v>
      </c>
      <c r="F37" s="18">
        <v>1950221125</v>
      </c>
      <c r="G37" s="18">
        <v>1306790590</v>
      </c>
      <c r="H37" s="17">
        <v>1376314550</v>
      </c>
      <c r="I37" s="17">
        <v>1172478880</v>
      </c>
      <c r="J37" s="17">
        <v>535314970</v>
      </c>
      <c r="K37" s="17">
        <v>535314970</v>
      </c>
      <c r="L37" s="19">
        <f>[1]BS!E30</f>
        <v>535314970</v>
      </c>
      <c r="M37" s="17">
        <v>535314970</v>
      </c>
      <c r="N37" s="17">
        <v>535314970</v>
      </c>
      <c r="O37" s="27">
        <v>535314970</v>
      </c>
      <c r="P37" s="19">
        <v>439189279</v>
      </c>
      <c r="Q37" s="19">
        <v>317790712</v>
      </c>
      <c r="R37" s="19">
        <v>194988298</v>
      </c>
      <c r="S37" s="19">
        <v>98350267</v>
      </c>
      <c r="T37" s="19" t="s">
        <v>69</v>
      </c>
      <c r="U37" s="28"/>
      <c r="V37" s="28"/>
    </row>
    <row r="38" spans="1:22">
      <c r="A38" s="17" t="s">
        <v>70</v>
      </c>
      <c r="B38" s="26">
        <v>0</v>
      </c>
      <c r="C38" s="26">
        <v>0</v>
      </c>
      <c r="D38" s="23">
        <v>0</v>
      </c>
      <c r="E38" s="18">
        <v>0</v>
      </c>
      <c r="F38" s="18">
        <v>0</v>
      </c>
      <c r="G38" s="18">
        <v>0</v>
      </c>
      <c r="H38" s="17">
        <v>170965101</v>
      </c>
      <c r="I38" s="17">
        <v>170965101</v>
      </c>
      <c r="J38" s="17">
        <v>170965101</v>
      </c>
      <c r="K38" s="17">
        <v>170965101</v>
      </c>
      <c r="L38" s="19">
        <f>[1]BS!E31</f>
        <v>170965101</v>
      </c>
      <c r="M38" s="17">
        <v>170965101</v>
      </c>
      <c r="N38" s="17">
        <v>170965101</v>
      </c>
      <c r="O38" s="27">
        <v>170965101</v>
      </c>
      <c r="P38" s="19">
        <v>106008184</v>
      </c>
      <c r="Q38" s="24" t="s">
        <v>16</v>
      </c>
      <c r="R38" s="24" t="s">
        <v>16</v>
      </c>
      <c r="S38" s="24" t="s">
        <v>16</v>
      </c>
      <c r="T38" s="19" t="s">
        <v>71</v>
      </c>
      <c r="U38" s="28"/>
      <c r="V38" s="28"/>
    </row>
    <row r="39" spans="1:22">
      <c r="A39" s="17" t="s">
        <v>72</v>
      </c>
      <c r="B39" s="17">
        <v>32636799748</v>
      </c>
      <c r="C39" s="17">
        <v>5176514120</v>
      </c>
      <c r="D39" s="23">
        <v>-514670360</v>
      </c>
      <c r="E39" s="18">
        <v>3418978162</v>
      </c>
      <c r="F39" s="18">
        <v>124082306</v>
      </c>
      <c r="G39" s="18">
        <v>-5418600705</v>
      </c>
      <c r="H39" s="17">
        <v>-7834278593</v>
      </c>
      <c r="I39" s="17">
        <v>17449199926</v>
      </c>
      <c r="J39" s="17">
        <v>20808640686</v>
      </c>
      <c r="K39" s="17">
        <v>12682776322</v>
      </c>
      <c r="L39" s="19">
        <f>[1]BS!E32</f>
        <v>6478607533</v>
      </c>
      <c r="M39" s="17">
        <v>4081009238</v>
      </c>
      <c r="N39" s="17">
        <v>1065878490</v>
      </c>
      <c r="O39" s="47">
        <v>119859567</v>
      </c>
      <c r="P39" s="19">
        <v>-264249377</v>
      </c>
      <c r="Q39" s="19">
        <v>-287010361</v>
      </c>
      <c r="R39" s="19">
        <f>SUM(-229041282)</f>
        <v>-229041282</v>
      </c>
      <c r="S39" s="19">
        <f>SUM(-115780109)</f>
        <v>-115780109</v>
      </c>
      <c r="T39" s="19" t="s">
        <v>73</v>
      </c>
      <c r="U39" s="28"/>
      <c r="V39" s="28"/>
    </row>
    <row r="40" spans="1:22" ht="18.75">
      <c r="A40" s="48" t="s">
        <v>74</v>
      </c>
      <c r="B40" s="49">
        <v>582085092527</v>
      </c>
      <c r="C40" s="33">
        <v>135075807641</v>
      </c>
      <c r="D40" s="49">
        <v>112535409996</v>
      </c>
      <c r="E40" s="33">
        <v>55505480050</v>
      </c>
      <c r="F40" s="33">
        <v>17282948911</v>
      </c>
      <c r="G40" s="33">
        <v>17333668665</v>
      </c>
      <c r="H40" s="33">
        <v>17333668665</v>
      </c>
      <c r="I40" s="19">
        <v>-8902294951</v>
      </c>
      <c r="J40" s="19">
        <v>-13166982643</v>
      </c>
      <c r="K40" s="19">
        <v>-10801924083</v>
      </c>
      <c r="L40" s="19">
        <f>[1]BS!E33</f>
        <v>-4618245966</v>
      </c>
      <c r="M40" s="19">
        <v>-2225607634</v>
      </c>
      <c r="N40" s="17">
        <v>787211279</v>
      </c>
      <c r="O40" s="47">
        <v>1322654335</v>
      </c>
      <c r="P40" s="19">
        <v>1455323788</v>
      </c>
      <c r="Q40" s="19">
        <v>1271553098</v>
      </c>
      <c r="R40" s="19">
        <v>909403094</v>
      </c>
      <c r="S40" s="24">
        <v>645924524</v>
      </c>
      <c r="T40" s="19" t="s">
        <v>75</v>
      </c>
      <c r="U40" s="30"/>
      <c r="V40" s="30"/>
    </row>
    <row r="41" spans="1:22">
      <c r="A41" s="34" t="s">
        <v>76</v>
      </c>
      <c r="B41" s="50">
        <f>SUM(B34:B40)</f>
        <v>635036748854</v>
      </c>
      <c r="C41" s="50">
        <f t="shared" ref="C41:D41" si="3">SUM(C34:C40)</f>
        <v>154146309930</v>
      </c>
      <c r="D41" s="50">
        <f t="shared" si="3"/>
        <v>124388563173</v>
      </c>
      <c r="E41" s="50">
        <f>SUM(E34:E40)</f>
        <v>68047288453</v>
      </c>
      <c r="F41" s="36">
        <f>SUM(F34:F40)</f>
        <v>26049450742</v>
      </c>
      <c r="G41" s="36">
        <f>SUM(G34:G40)</f>
        <v>19908347540</v>
      </c>
      <c r="H41" s="36">
        <f>SUM(H34:H40)</f>
        <v>17802682673</v>
      </c>
      <c r="I41" s="36">
        <f>SUM(I34:I40)</f>
        <v>16442526236</v>
      </c>
      <c r="J41" s="36">
        <f t="shared" ref="J41:S41" si="4">SUM(J34:J40)</f>
        <v>14262951484</v>
      </c>
      <c r="K41" s="36">
        <f t="shared" si="4"/>
        <v>8502145680</v>
      </c>
      <c r="L41" s="36">
        <f t="shared" si="4"/>
        <v>8481655008</v>
      </c>
      <c r="M41" s="36">
        <f t="shared" si="4"/>
        <v>8476695045</v>
      </c>
      <c r="N41" s="36">
        <f t="shared" si="4"/>
        <v>8474383210</v>
      </c>
      <c r="O41" s="36">
        <f t="shared" si="4"/>
        <v>7813807343</v>
      </c>
      <c r="P41" s="36">
        <f t="shared" si="4"/>
        <v>7305159553</v>
      </c>
      <c r="Q41" s="36">
        <f t="shared" si="4"/>
        <v>4760322561</v>
      </c>
      <c r="R41" s="36">
        <f t="shared" si="4"/>
        <v>4210536808</v>
      </c>
      <c r="S41" s="36">
        <f t="shared" si="4"/>
        <v>3874543349</v>
      </c>
      <c r="T41" s="37"/>
      <c r="U41" s="30"/>
      <c r="V41" s="30"/>
    </row>
    <row r="42" spans="1:22" ht="18.75">
      <c r="A42" s="48" t="s">
        <v>77</v>
      </c>
      <c r="B42" s="49">
        <v>3502427</v>
      </c>
      <c r="C42" s="49">
        <v>6842617</v>
      </c>
      <c r="D42" s="49">
        <v>10972004</v>
      </c>
      <c r="E42" s="33">
        <v>13472215</v>
      </c>
      <c r="F42" s="33">
        <v>14984509</v>
      </c>
      <c r="G42" s="33">
        <v>14578080</v>
      </c>
      <c r="H42" s="33">
        <v>14580316</v>
      </c>
      <c r="I42" s="33">
        <v>14807745</v>
      </c>
      <c r="J42" s="33">
        <v>14536837</v>
      </c>
      <c r="K42" s="33">
        <v>15042205</v>
      </c>
      <c r="L42" s="33">
        <f>[1]BS!E35</f>
        <v>15078591</v>
      </c>
      <c r="M42" s="33">
        <v>14815704</v>
      </c>
      <c r="N42" s="33">
        <v>14482435</v>
      </c>
      <c r="O42" s="33">
        <v>14506974</v>
      </c>
      <c r="P42" s="33">
        <v>14137365</v>
      </c>
      <c r="Q42" s="33">
        <v>15000000</v>
      </c>
      <c r="R42" s="33">
        <v>0</v>
      </c>
      <c r="S42" s="33">
        <v>0</v>
      </c>
      <c r="T42" s="19" t="s">
        <v>78</v>
      </c>
      <c r="U42" s="31"/>
      <c r="V42" s="28"/>
    </row>
    <row r="43" spans="1:22">
      <c r="A43" s="34" t="s">
        <v>79</v>
      </c>
      <c r="B43" s="50">
        <f>B41+B42</f>
        <v>635040251281</v>
      </c>
      <c r="C43" s="50">
        <f t="shared" ref="C43:D43" si="5">C41+C42</f>
        <v>154153152547</v>
      </c>
      <c r="D43" s="50">
        <f t="shared" si="5"/>
        <v>124399535177</v>
      </c>
      <c r="E43" s="50">
        <f>E41+E42</f>
        <v>68060760668</v>
      </c>
      <c r="F43" s="36">
        <f>F41+F42</f>
        <v>26064435251</v>
      </c>
      <c r="G43" s="36">
        <f>G41+G42</f>
        <v>19922925620</v>
      </c>
      <c r="H43" s="36">
        <f>H41+H42</f>
        <v>17817262989</v>
      </c>
      <c r="I43" s="36">
        <f>I41+I42</f>
        <v>16457333981</v>
      </c>
      <c r="J43" s="36">
        <f t="shared" ref="J43:S43" si="6">J41+J42</f>
        <v>14277488321</v>
      </c>
      <c r="K43" s="36">
        <f t="shared" si="6"/>
        <v>8517187885</v>
      </c>
      <c r="L43" s="36">
        <f t="shared" si="6"/>
        <v>8496733599</v>
      </c>
      <c r="M43" s="36">
        <f t="shared" si="6"/>
        <v>8491510749</v>
      </c>
      <c r="N43" s="36">
        <f t="shared" si="6"/>
        <v>8488865645</v>
      </c>
      <c r="O43" s="36">
        <f t="shared" si="6"/>
        <v>7828314317</v>
      </c>
      <c r="P43" s="36">
        <f t="shared" si="6"/>
        <v>7319296918</v>
      </c>
      <c r="Q43" s="36">
        <f t="shared" si="6"/>
        <v>4775322561</v>
      </c>
      <c r="R43" s="36">
        <f t="shared" si="6"/>
        <v>4210536808</v>
      </c>
      <c r="S43" s="36">
        <f t="shared" si="6"/>
        <v>3874543349</v>
      </c>
      <c r="T43" s="37" t="s">
        <v>80</v>
      </c>
      <c r="U43" s="31"/>
      <c r="V43" s="28"/>
    </row>
    <row r="44" spans="1:22" s="16" customFormat="1">
      <c r="A44" s="11"/>
      <c r="B44" s="11"/>
      <c r="C44" s="11"/>
      <c r="D44" s="42"/>
      <c r="E44" s="12"/>
      <c r="F44" s="11"/>
      <c r="G44" s="11"/>
      <c r="H44" s="11"/>
      <c r="I44" s="11"/>
      <c r="J44" s="11"/>
      <c r="K44" s="11"/>
      <c r="L44" s="17"/>
      <c r="M44" s="17"/>
      <c r="N44" s="11"/>
      <c r="O44" s="11"/>
      <c r="P44" s="19"/>
      <c r="Q44" s="19"/>
      <c r="R44" s="19"/>
      <c r="S44" s="19"/>
      <c r="T44" s="19"/>
      <c r="U44" s="44"/>
      <c r="V44" s="44"/>
    </row>
    <row r="45" spans="1:22">
      <c r="A45" s="51" t="s">
        <v>81</v>
      </c>
      <c r="B45" s="52">
        <f t="shared" ref="B45" si="7">SUM(B43,B32)</f>
        <v>2182220497147</v>
      </c>
      <c r="C45" s="52">
        <f>SUM(C43,C32)</f>
        <v>654546783673</v>
      </c>
      <c r="D45" s="52">
        <f>SUM(D43,D32)</f>
        <v>614036975031</v>
      </c>
      <c r="E45" s="52">
        <f t="shared" ref="E45:S45" si="8">SUM(E43,E32)</f>
        <v>334134213460</v>
      </c>
      <c r="F45" s="53">
        <f t="shared" si="8"/>
        <v>175569462913</v>
      </c>
      <c r="G45" s="53">
        <f t="shared" si="8"/>
        <v>159005395550</v>
      </c>
      <c r="H45" s="53">
        <f t="shared" si="8"/>
        <v>155883799028</v>
      </c>
      <c r="I45" s="53">
        <f t="shared" si="8"/>
        <v>139380775839</v>
      </c>
      <c r="J45" s="53">
        <f t="shared" si="8"/>
        <v>124690363359</v>
      </c>
      <c r="K45" s="53">
        <f t="shared" si="8"/>
        <v>86026795365</v>
      </c>
      <c r="L45" s="53">
        <f t="shared" si="8"/>
        <v>69224775127</v>
      </c>
      <c r="M45" s="53">
        <f t="shared" si="8"/>
        <v>65222323828</v>
      </c>
      <c r="N45" s="53">
        <f t="shared" si="8"/>
        <v>57218783962</v>
      </c>
      <c r="O45" s="53">
        <f t="shared" si="8"/>
        <v>61466770126</v>
      </c>
      <c r="P45" s="53">
        <f t="shared" si="8"/>
        <v>78293635020</v>
      </c>
      <c r="Q45" s="53">
        <f t="shared" si="8"/>
        <v>68585083953</v>
      </c>
      <c r="R45" s="53">
        <f t="shared" si="8"/>
        <v>52098310280</v>
      </c>
      <c r="S45" s="53">
        <f t="shared" si="8"/>
        <v>48971098040</v>
      </c>
      <c r="T45" s="54" t="s">
        <v>82</v>
      </c>
      <c r="U45" s="55"/>
      <c r="V45" s="31"/>
    </row>
    <row r="46" spans="1:22">
      <c r="A46" s="56"/>
      <c r="B46" s="56"/>
      <c r="C46" s="56"/>
      <c r="D46" s="57"/>
      <c r="E46" s="58"/>
      <c r="F46" s="56"/>
      <c r="G46" s="56"/>
      <c r="H46" s="56"/>
      <c r="I46" s="56"/>
      <c r="J46" s="56"/>
      <c r="K46" s="56"/>
      <c r="L46" s="56"/>
      <c r="M46" s="56"/>
      <c r="V46" s="31"/>
    </row>
    <row r="47" spans="1:22" s="64" customFormat="1">
      <c r="A47" s="59"/>
      <c r="B47" s="59"/>
      <c r="C47" s="59"/>
      <c r="D47" s="59"/>
      <c r="E47" s="60">
        <f>E22-E45</f>
        <v>0</v>
      </c>
      <c r="F47" s="60">
        <f t="shared" ref="F47:S47" si="9">F22-F45</f>
        <v>0</v>
      </c>
      <c r="G47" s="60">
        <f t="shared" si="9"/>
        <v>0</v>
      </c>
      <c r="H47" s="60">
        <f t="shared" si="9"/>
        <v>0</v>
      </c>
      <c r="I47" s="60">
        <f t="shared" si="9"/>
        <v>0</v>
      </c>
      <c r="J47" s="60">
        <f t="shared" si="9"/>
        <v>0</v>
      </c>
      <c r="K47" s="60">
        <f t="shared" si="9"/>
        <v>0</v>
      </c>
      <c r="L47" s="60">
        <f t="shared" si="9"/>
        <v>0</v>
      </c>
      <c r="M47" s="60">
        <f t="shared" si="9"/>
        <v>0</v>
      </c>
      <c r="N47" s="60">
        <f t="shared" si="9"/>
        <v>0</v>
      </c>
      <c r="O47" s="60">
        <f t="shared" si="9"/>
        <v>0</v>
      </c>
      <c r="P47" s="60">
        <f t="shared" si="9"/>
        <v>0</v>
      </c>
      <c r="Q47" s="60">
        <f t="shared" si="9"/>
        <v>0</v>
      </c>
      <c r="R47" s="60">
        <f t="shared" si="9"/>
        <v>0</v>
      </c>
      <c r="S47" s="60">
        <f t="shared" si="9"/>
        <v>0</v>
      </c>
      <c r="T47" s="61"/>
      <c r="U47" s="62"/>
      <c r="V47" s="63"/>
    </row>
    <row r="48" spans="1:22">
      <c r="A48" s="56"/>
      <c r="B48" s="56"/>
      <c r="C48" s="56"/>
      <c r="D48" s="56"/>
      <c r="E48" s="58"/>
      <c r="F48" s="56"/>
      <c r="G48" s="56"/>
      <c r="H48" s="56"/>
      <c r="I48" s="56"/>
      <c r="J48" s="56"/>
      <c r="K48" s="56"/>
      <c r="L48" s="56"/>
      <c r="M48" s="56"/>
      <c r="V48" s="31"/>
    </row>
    <row r="49" spans="1:20">
      <c r="A49" s="56"/>
      <c r="B49" s="56"/>
      <c r="C49" s="56"/>
      <c r="D49" s="56"/>
      <c r="E49" s="58"/>
      <c r="F49" s="56"/>
      <c r="G49" s="56"/>
      <c r="H49" s="56"/>
      <c r="I49" s="56"/>
      <c r="J49" s="56"/>
      <c r="K49" s="56"/>
      <c r="L49" s="56"/>
      <c r="M49" s="56"/>
      <c r="N49" s="55"/>
      <c r="O49" s="55"/>
      <c r="P49" s="55"/>
      <c r="Q49" s="55"/>
      <c r="R49" s="55"/>
      <c r="S49" s="55"/>
      <c r="T49" s="55"/>
    </row>
    <row r="50" spans="1:20">
      <c r="A50" s="56"/>
      <c r="B50" s="56"/>
      <c r="C50" s="56"/>
      <c r="D50" s="56"/>
      <c r="E50" s="58"/>
      <c r="F50" s="56"/>
      <c r="G50" s="56"/>
      <c r="H50" s="56"/>
      <c r="I50" s="56"/>
      <c r="J50" s="56"/>
      <c r="K50" s="56"/>
      <c r="L50" s="56"/>
      <c r="M50" s="56"/>
    </row>
    <row r="51" spans="1:20">
      <c r="A51" s="56"/>
      <c r="B51" s="56"/>
      <c r="C51" s="56"/>
      <c r="D51" s="56"/>
      <c r="E51" s="58"/>
      <c r="F51" s="56"/>
      <c r="G51" s="56"/>
      <c r="H51" s="56"/>
      <c r="I51" s="56"/>
      <c r="J51" s="56"/>
      <c r="K51" s="56"/>
      <c r="L51" s="56"/>
      <c r="M51" s="56"/>
    </row>
    <row r="52" spans="1:20">
      <c r="A52" s="56"/>
      <c r="B52" s="56"/>
      <c r="C52" s="56"/>
      <c r="D52" s="56"/>
      <c r="E52" s="58"/>
      <c r="F52" s="56"/>
      <c r="G52" s="56"/>
      <c r="H52" s="56"/>
      <c r="I52" s="56"/>
      <c r="J52" s="56"/>
      <c r="K52" s="56"/>
      <c r="L52" s="56"/>
      <c r="M52" s="56"/>
    </row>
  </sheetData>
  <mergeCells count="1">
    <mergeCell ref="C3:G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المركز المالي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2024-06-26T09:02:42Z</dcterms:created>
  <dcterms:modified xsi:type="dcterms:W3CDTF">2024-06-26T09:03:25Z</dcterms:modified>
</cp:coreProperties>
</file>