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O11" i="1"/>
  <c r="Q9" i="1"/>
  <c r="P9" i="1"/>
  <c r="P13" i="1" s="1"/>
  <c r="O9" i="1"/>
  <c r="O13" i="1" s="1"/>
  <c r="L9" i="1"/>
  <c r="L13" i="1" s="1"/>
  <c r="K9" i="1"/>
  <c r="K13" i="1" s="1"/>
  <c r="J9" i="1"/>
  <c r="J13" i="1" s="1"/>
  <c r="I9" i="1"/>
  <c r="I13" i="1" s="1"/>
  <c r="H9" i="1"/>
  <c r="H13" i="1" s="1"/>
  <c r="G9" i="1"/>
  <c r="G13" i="1" s="1"/>
  <c r="F9" i="1"/>
  <c r="F13" i="1" s="1"/>
  <c r="E9" i="1"/>
  <c r="E13" i="1" s="1"/>
  <c r="D9" i="1"/>
  <c r="D13" i="1" s="1"/>
  <c r="C9" i="1"/>
  <c r="C13" i="1" s="1"/>
  <c r="B9" i="1"/>
  <c r="B13" i="1" s="1"/>
  <c r="Q7" i="1"/>
  <c r="P7" i="1"/>
  <c r="P10" i="1" s="1"/>
  <c r="O7" i="1"/>
  <c r="O10" i="1" s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  <c r="F10" i="1" s="1"/>
  <c r="E7" i="1"/>
  <c r="E10" i="1" s="1"/>
  <c r="D7" i="1"/>
  <c r="D10" i="1" s="1"/>
  <c r="C7" i="1"/>
  <c r="C10" i="1" s="1"/>
  <c r="B7" i="1"/>
  <c r="B10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O12" i="1" l="1"/>
</calcChain>
</file>

<file path=xl/sharedStrings.xml><?xml version="1.0" encoding="utf-8"?>
<sst xmlns="http://schemas.openxmlformats.org/spreadsheetml/2006/main" count="130" uniqueCount="77">
  <si>
    <t>بنك قطر الوطني</t>
  </si>
  <si>
    <t>النسب المالية</t>
  </si>
  <si>
    <t>Financial Ratios</t>
  </si>
  <si>
    <t>بعد تطبيق المعيار رقم 9</t>
  </si>
  <si>
    <t>النسب</t>
  </si>
  <si>
    <t>عن الفترة الممتدة من 30/9/2009 (تاريخ التأسيس) وحتى 31/12/2009</t>
  </si>
  <si>
    <t>شرح النسبة</t>
  </si>
  <si>
    <t>% معدل دوران السهم</t>
  </si>
  <si>
    <t>*</t>
  </si>
  <si>
    <t>عدد الأسهم المتداولة / عدد الأسهم</t>
  </si>
  <si>
    <t>Turnover Ratio %</t>
  </si>
  <si>
    <t>عائد السهم الواحد (ليرة سورية)</t>
  </si>
  <si>
    <t>صافي الأرباح / عدد الأسهم</t>
  </si>
  <si>
    <t>Earnings Per Share (SP)</t>
  </si>
  <si>
    <t>الأرباح الموزعة للسهم الواحد (ليرة سورية)</t>
  </si>
  <si>
    <t>الأرباح الموزعة / عدد الأسهم</t>
  </si>
  <si>
    <t>Dividend per share (SP)</t>
  </si>
  <si>
    <t>القيمة الدفترية للسهم الواحد (ليرة سورية)</t>
  </si>
  <si>
    <t>صافي حقوق المساهمين / عدد الأسهم</t>
  </si>
  <si>
    <t>Book Value Per Share (SP)</t>
  </si>
  <si>
    <t>القيمة السوقية إلى العائد (مره)</t>
  </si>
  <si>
    <t>القيمة السوقية / العائد</t>
  </si>
  <si>
    <t>Price Earnings Ratio (Times)</t>
  </si>
  <si>
    <t>% الأرباح الموزعة إلى القيمة السوقية</t>
  </si>
  <si>
    <t>الربح الموزع للسهم / القيمة السوقية للسهم</t>
  </si>
  <si>
    <t>Dividend Yield %</t>
  </si>
  <si>
    <t>% الأرباح الموزعة للسهم إلى عائد السهم</t>
  </si>
  <si>
    <t>الربح الموزع للسهم / عائد السهم</t>
  </si>
  <si>
    <t>Dividend Per Share to Earnings Per Share %</t>
  </si>
  <si>
    <t>القيمة السوقية إلى القيمة الدفترية (مره)</t>
  </si>
  <si>
    <t>القيمة السوقية / القيمة الدفترية</t>
  </si>
  <si>
    <t>Price Book Value (Times)</t>
  </si>
  <si>
    <t>العائد على مجموع الموجودات %</t>
  </si>
  <si>
    <t>صافي الربح / مجموع الموجودات</t>
  </si>
  <si>
    <t>Return On Assets %</t>
  </si>
  <si>
    <t>العائد على حقوق المساهمين %</t>
  </si>
  <si>
    <t>صافي الربح / صافي حقوق المساهمين</t>
  </si>
  <si>
    <t>Return On Equity %</t>
  </si>
  <si>
    <t>صافي الفوائد والعمولات / إجمالي الدخل %</t>
  </si>
  <si>
    <t>صافي الفوائد والعمولات / إجمالي الدخل</t>
  </si>
  <si>
    <t>Net interest and commission  / Total Income%</t>
  </si>
  <si>
    <t>% صافي الربح / إجمالي الدخل</t>
  </si>
  <si>
    <t xml:space="preserve"> صافي الربح / إجمالي الدخل</t>
  </si>
  <si>
    <t>Net Income / Total Income %</t>
  </si>
  <si>
    <t>% إجمالي الدخل / مجموع الموجودات</t>
  </si>
  <si>
    <t xml:space="preserve"> إجمالي الدخل / الموجودات</t>
  </si>
  <si>
    <t>Total Income / Tota Assets %</t>
  </si>
  <si>
    <t>% نسبة الملكية</t>
  </si>
  <si>
    <t>حقوق المساهمين / مجموع الموجودات</t>
  </si>
  <si>
    <t>Equity Ratio %</t>
  </si>
  <si>
    <t>% حقوق المساهمين / إجمالي الودائع</t>
  </si>
  <si>
    <t xml:space="preserve"> حقوق المساهمين / إجمالي الودائع</t>
  </si>
  <si>
    <t>Shareholders Equity / Total Deposits %</t>
  </si>
  <si>
    <t>% معدل المديونية</t>
  </si>
  <si>
    <t>المطلوبات متداولة / مجموع الموجودات</t>
  </si>
  <si>
    <t>Debt Ratio %</t>
  </si>
  <si>
    <t>% إجمالي الودائع / مجموع الموجودات</t>
  </si>
  <si>
    <t xml:space="preserve"> إجمالي الودائع / مجموع الموجودات</t>
  </si>
  <si>
    <t>Total Deposits / Total  Assets %</t>
  </si>
  <si>
    <t>% صافي التسهيلات / مجموع الموجودات</t>
  </si>
  <si>
    <t xml:space="preserve"> صافي التسهيلات / مجموع الموجودات</t>
  </si>
  <si>
    <t>Net Credit Facilities to Total Assets %</t>
  </si>
  <si>
    <t>صافي التسهيلات / إجمالي الودائع %</t>
  </si>
  <si>
    <t xml:space="preserve">صافي التسهيلات / إجمالي الودائع </t>
  </si>
  <si>
    <t>Net Credit Facilities to Total Deposits %</t>
  </si>
  <si>
    <t>% حقوق المساهمين / صافي التسهيلات</t>
  </si>
  <si>
    <t xml:space="preserve"> حقوق المساهمين / صافي التسهيلات</t>
  </si>
  <si>
    <t>Shareholders Equity to Credit Facilities,Net %</t>
  </si>
  <si>
    <t>نسبة السيولة (مره)</t>
  </si>
  <si>
    <t>الموجودات المتداولة / المطاليب المتداولة</t>
  </si>
  <si>
    <t xml:space="preserve">Quick Ratio (Times) </t>
  </si>
  <si>
    <t>تم تعديل القيمة السوقية وإعادة احتساب وسطي عدد الأسهم لفترات المقارنة نظراً لتعديل القيمة الاسمية للسهم من 500 إلى 100 ليرة سورية للسهم الواحد خلال عام 2012</t>
  </si>
  <si>
    <t>The market value has been adjusted in addition to re-calculate the average number of shares for the comparative periods due to modifying the nominal value of shares from 500 to 100 pounds per share during 2012</t>
  </si>
  <si>
    <t>عدد الأسهم المكتتب بها</t>
  </si>
  <si>
    <t>عدد الأسهم المتداولة</t>
  </si>
  <si>
    <t>القيمة السوقية</t>
  </si>
  <si>
    <t xml:space="preserve">القيمة الاسمية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</si>
</sst>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-* #,##0.00_-;_-* #,##0.00\-;_-* &quot;-&quot;??_-;_-@_-"/>
    <numFmt numFmtId="167" formatCode="_(* #,##0_);_(* \(#,##0\);_(* &quot;-&quot;??_);_(@_)"/>
    <numFmt numFmtId="168" formatCode="_-* #,##0_-;\-* #,##0_-;_-* &quot;-&quot;??_-;_-@_-"/>
    <numFmt numFmtId="169" formatCode="&quot;Yes&quot;;&quot;Yes&quot;;&quot;No&quot;"/>
    <numFmt numFmtId="170" formatCode="[$-409]dd\-mmm\-yy;@"/>
    <numFmt numFmtId="171" formatCode="\l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</font>
    <font>
      <sz val="13"/>
      <color theme="1"/>
      <name val="Arabic Transparent"/>
      <charset val="178"/>
    </font>
    <font>
      <sz val="13"/>
      <color rgb="FFC00000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rgb="FFC0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indexed="8"/>
      <name val="Arabic Transparent"/>
    </font>
    <font>
      <b/>
      <sz val="13"/>
      <color rgb="FFC00000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Calibri"/>
      <family val="2"/>
      <scheme val="minor"/>
    </font>
    <font>
      <sz val="13"/>
      <color rgb="FFC00000"/>
      <name val="Calibri"/>
      <family val="2"/>
      <scheme val="minor"/>
    </font>
    <font>
      <sz val="13"/>
      <color rgb="FF222222"/>
      <name val="Arial"/>
      <family val="2"/>
    </font>
    <font>
      <sz val="11"/>
      <color rgb="FFC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5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0" fontId="15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15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17" fillId="0" borderId="0"/>
  </cellStyleXfs>
  <cellXfs count="58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 indent="1"/>
    </xf>
    <xf numFmtId="0" fontId="9" fillId="0" borderId="3" xfId="0" applyFont="1" applyFill="1" applyBorder="1" applyAlignment="1">
      <alignment horizontal="right" vertical="center" wrapText="1" indent="1"/>
    </xf>
    <xf numFmtId="0" fontId="7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wrapText="1"/>
    </xf>
    <xf numFmtId="10" fontId="3" fillId="0" borderId="4" xfId="3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/>
    <xf numFmtId="10" fontId="3" fillId="0" borderId="4" xfId="3" applyNumberFormat="1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3" fillId="0" borderId="4" xfId="0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right" vertical="center"/>
    </xf>
    <xf numFmtId="165" fontId="3" fillId="0" borderId="4" xfId="4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left"/>
    </xf>
    <xf numFmtId="10" fontId="3" fillId="0" borderId="4" xfId="3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right" wrapText="1"/>
    </xf>
    <xf numFmtId="165" fontId="3" fillId="0" borderId="5" xfId="4" applyFont="1" applyFill="1" applyBorder="1" applyAlignment="1">
      <alignment horizontal="right" vertical="center"/>
    </xf>
    <xf numFmtId="0" fontId="3" fillId="0" borderId="5" xfId="0" applyFont="1" applyFill="1" applyBorder="1" applyAlignment="1"/>
    <xf numFmtId="10" fontId="3" fillId="0" borderId="5" xfId="3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0" fillId="0" borderId="0" xfId="0" applyBorder="1" applyAlignment="1">
      <alignment horizontal="right"/>
    </xf>
    <xf numFmtId="167" fontId="3" fillId="0" borderId="0" xfId="1" applyNumberFormat="1" applyFont="1" applyFill="1" applyAlignment="1">
      <alignment horizontal="right"/>
    </xf>
    <xf numFmtId="168" fontId="3" fillId="0" borderId="0" xfId="4" applyNumberFormat="1" applyFont="1" applyFill="1" applyAlignment="1">
      <alignment horizontal="right"/>
    </xf>
    <xf numFmtId="168" fontId="3" fillId="0" borderId="0" xfId="4" applyNumberFormat="1" applyFont="1" applyFill="1" applyAlignment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/>
    <xf numFmtId="37" fontId="3" fillId="0" borderId="0" xfId="0" applyNumberFormat="1" applyFont="1" applyFill="1" applyAlignment="1"/>
    <xf numFmtId="43" fontId="3" fillId="0" borderId="0" xfId="1" applyFont="1" applyFill="1" applyAlignment="1">
      <alignment horizontal="right"/>
    </xf>
    <xf numFmtId="0" fontId="3" fillId="0" borderId="0" xfId="0" applyFont="1" applyFill="1" applyAlignment="1"/>
    <xf numFmtId="165" fontId="3" fillId="0" borderId="0" xfId="4" applyFont="1" applyFill="1" applyAlignment="1"/>
    <xf numFmtId="0" fontId="3" fillId="0" borderId="0" xfId="0" applyFont="1" applyAlignment="1">
      <alignment horizontal="left"/>
    </xf>
    <xf numFmtId="43" fontId="4" fillId="0" borderId="0" xfId="0" applyNumberFormat="1" applyFont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0" applyNumberFormat="1" applyFont="1" applyFill="1" applyAlignment="1">
      <alignment horizontal="right"/>
    </xf>
  </cellXfs>
  <cellStyles count="109">
    <cellStyle name="Comma" xfId="1" builtinId="3"/>
    <cellStyle name="Comma [0]" xfId="2" builtinId="6"/>
    <cellStyle name="Comma 2" xfId="4"/>
    <cellStyle name="Comma 2 10" xfId="5"/>
    <cellStyle name="Comma 2 11" xfId="6"/>
    <cellStyle name="Comma 2 12" xfId="7"/>
    <cellStyle name="Comma 2 13" xfId="8"/>
    <cellStyle name="Comma 2 14" xfId="9"/>
    <cellStyle name="Comma 2 2" xfId="10"/>
    <cellStyle name="Comma 2 3" xfId="11"/>
    <cellStyle name="Comma 2 4" xfId="12"/>
    <cellStyle name="Comma 2 5" xfId="13"/>
    <cellStyle name="Comma 2 6" xfId="14"/>
    <cellStyle name="Comma 2 7" xfId="15"/>
    <cellStyle name="Comma 2 8" xfId="16"/>
    <cellStyle name="Comma 2 9" xfId="17"/>
    <cellStyle name="Comma 3" xfId="18"/>
    <cellStyle name="Comma 3 2" xfId="19"/>
    <cellStyle name="Comma 3 3" xfId="20"/>
    <cellStyle name="Comma 3 4" xfId="21"/>
    <cellStyle name="Comma 4" xfId="22"/>
    <cellStyle name="Comma 5" xfId="23"/>
    <cellStyle name="Comma 6" xfId="24"/>
    <cellStyle name="Normal" xfId="0" builtinId="0"/>
    <cellStyle name="Normal 2" xfId="25"/>
    <cellStyle name="Normal 2 10" xfId="26"/>
    <cellStyle name="Normal 2 11" xfId="27"/>
    <cellStyle name="Normal 2 12" xfId="28"/>
    <cellStyle name="Normal 2 13" xfId="29"/>
    <cellStyle name="Normal 2 14" xfId="30"/>
    <cellStyle name="Normal 2 2" xfId="31"/>
    <cellStyle name="Normal 2 2 10" xfId="32"/>
    <cellStyle name="Normal 2 2 11" xfId="33"/>
    <cellStyle name="Normal 2 2 12" xfId="34"/>
    <cellStyle name="Normal 2 2 13" xfId="35"/>
    <cellStyle name="Normal 2 2 14" xfId="36"/>
    <cellStyle name="Normal 2 2 2" xfId="37"/>
    <cellStyle name="Normal 2 2 3" xfId="38"/>
    <cellStyle name="Normal 2 2 4" xfId="39"/>
    <cellStyle name="Normal 2 2 5" xfId="40"/>
    <cellStyle name="Normal 2 2 6" xfId="41"/>
    <cellStyle name="Normal 2 2 7" xfId="42"/>
    <cellStyle name="Normal 2 2 8" xfId="43"/>
    <cellStyle name="Normal 2 2 9" xfId="44"/>
    <cellStyle name="Normal 2 3" xfId="45"/>
    <cellStyle name="Normal 2 4" xfId="46"/>
    <cellStyle name="Normal 2 5" xfId="47"/>
    <cellStyle name="Normal 2 6" xfId="48"/>
    <cellStyle name="Normal 2 7" xfId="49"/>
    <cellStyle name="Normal 2 8" xfId="50"/>
    <cellStyle name="Normal 2 9" xfId="51"/>
    <cellStyle name="Normal 3" xfId="52"/>
    <cellStyle name="Normal 3 10" xfId="53"/>
    <cellStyle name="Normal 3 11" xfId="54"/>
    <cellStyle name="Normal 3 12" xfId="55"/>
    <cellStyle name="Normal 3 13" xfId="56"/>
    <cellStyle name="Normal 3 14" xfId="57"/>
    <cellStyle name="Normal 3 2" xfId="58"/>
    <cellStyle name="Normal 3 3" xfId="59"/>
    <cellStyle name="Normal 3 4" xfId="60"/>
    <cellStyle name="Normal 3 5" xfId="61"/>
    <cellStyle name="Normal 3 6" xfId="62"/>
    <cellStyle name="Normal 3 7" xfId="63"/>
    <cellStyle name="Normal 3 8" xfId="64"/>
    <cellStyle name="Normal 3 9" xfId="65"/>
    <cellStyle name="Normal 4" xfId="66"/>
    <cellStyle name="Normal 4 10" xfId="67"/>
    <cellStyle name="Normal 4 11" xfId="68"/>
    <cellStyle name="Normal 4 12" xfId="69"/>
    <cellStyle name="Normal 4 13" xfId="70"/>
    <cellStyle name="Normal 4 14" xfId="71"/>
    <cellStyle name="Normal 4 2" xfId="72"/>
    <cellStyle name="Normal 4 3" xfId="73"/>
    <cellStyle name="Normal 4 4" xfId="74"/>
    <cellStyle name="Normal 4 5" xfId="75"/>
    <cellStyle name="Normal 4 6" xfId="76"/>
    <cellStyle name="Normal 4 7" xfId="77"/>
    <cellStyle name="Normal 4 8" xfId="78"/>
    <cellStyle name="Normal 4 9" xfId="79"/>
    <cellStyle name="Normal 5" xfId="80"/>
    <cellStyle name="Normal 5 10" xfId="81"/>
    <cellStyle name="Normal 5 11" xfId="82"/>
    <cellStyle name="Normal 5 12" xfId="83"/>
    <cellStyle name="Normal 5 13" xfId="84"/>
    <cellStyle name="Normal 5 14" xfId="85"/>
    <cellStyle name="Normal 5 2" xfId="86"/>
    <cellStyle name="Normal 5 3" xfId="87"/>
    <cellStyle name="Normal 5 4" xfId="88"/>
    <cellStyle name="Normal 5 5" xfId="89"/>
    <cellStyle name="Normal 5 6" xfId="90"/>
    <cellStyle name="Normal 5 7" xfId="91"/>
    <cellStyle name="Normal 5 8" xfId="92"/>
    <cellStyle name="Normal 5 9" xfId="93"/>
    <cellStyle name="Normal 6" xfId="94"/>
    <cellStyle name="Normal 6 10" xfId="95"/>
    <cellStyle name="Normal 6 11" xfId="96"/>
    <cellStyle name="Normal 6 12" xfId="97"/>
    <cellStyle name="Normal 6 13" xfId="98"/>
    <cellStyle name="Normal 6 14" xfId="99"/>
    <cellStyle name="Normal 6 2" xfId="100"/>
    <cellStyle name="Normal 6 3" xfId="101"/>
    <cellStyle name="Normal 6 4" xfId="102"/>
    <cellStyle name="Normal 6 5" xfId="103"/>
    <cellStyle name="Normal 6 6" xfId="104"/>
    <cellStyle name="Normal 6 7" xfId="105"/>
    <cellStyle name="Normal 6 8" xfId="106"/>
    <cellStyle name="Normal 6 9" xfId="107"/>
    <cellStyle name="Normal 7" xfId="10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2023/QNBS-2023%20D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Public\&#1583;&#1585;&#1575;&#1587;&#1575;&#1578;\&#1583;&#1604;&#1610;&#1604;%20&#1575;&#1604;&#1588;&#1585;&#1603;&#1575;&#1578;%20&#1575;&#1604;&#1606;&#1607;&#1575;&#1574;&#1610;%202013\Ghalia\QNBS-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قيم التداول"/>
      <sheetName val="تقرير الملكية"/>
      <sheetName val="معلومات عامة"/>
      <sheetName val="قائمة المركز المالي"/>
      <sheetName val="قائمة الدخل"/>
      <sheetName val="تدفقات نقدية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123296734606</v>
          </cell>
          <cell r="C9">
            <v>45971493858</v>
          </cell>
          <cell r="D9">
            <v>26493555347</v>
          </cell>
          <cell r="E9">
            <v>12547400550</v>
          </cell>
          <cell r="F9">
            <v>14295863263</v>
          </cell>
          <cell r="G9">
            <v>7006898399</v>
          </cell>
          <cell r="H9">
            <v>6450644695</v>
          </cell>
          <cell r="I9">
            <v>3339010390</v>
          </cell>
          <cell r="J9">
            <v>2777946421</v>
          </cell>
          <cell r="K9">
            <v>1331231073</v>
          </cell>
          <cell r="L9">
            <v>1703089313</v>
          </cell>
          <cell r="M9">
            <v>1596877962</v>
          </cell>
          <cell r="N9">
            <v>2464783804</v>
          </cell>
          <cell r="O9">
            <v>3077524892</v>
          </cell>
          <cell r="P9">
            <v>6090693456</v>
          </cell>
        </row>
        <row r="18">
          <cell r="B18">
            <v>2959935376231</v>
          </cell>
          <cell r="C18">
            <v>714575834795</v>
          </cell>
          <cell r="D18">
            <v>576837081372</v>
          </cell>
          <cell r="E18">
            <v>286352548163</v>
          </cell>
          <cell r="F18">
            <v>111057013851</v>
          </cell>
          <cell r="G18">
            <v>102560409287</v>
          </cell>
          <cell r="H18">
            <v>102059628474</v>
          </cell>
          <cell r="I18">
            <v>97734875144</v>
          </cell>
          <cell r="J18">
            <v>106954533362</v>
          </cell>
          <cell r="K18">
            <v>70116354934</v>
          </cell>
          <cell r="L18">
            <v>47900643968</v>
          </cell>
          <cell r="M18">
            <v>35475599320</v>
          </cell>
          <cell r="N18">
            <v>24130524273</v>
          </cell>
          <cell r="O18">
            <v>21835950480</v>
          </cell>
          <cell r="P18">
            <v>23455568438</v>
          </cell>
          <cell r="Q18">
            <v>5660006898</v>
          </cell>
        </row>
        <row r="22">
          <cell r="B22">
            <v>190218164844</v>
          </cell>
          <cell r="C22">
            <v>42855548494</v>
          </cell>
          <cell r="D22">
            <v>49876450445</v>
          </cell>
          <cell r="E22">
            <v>20382697562</v>
          </cell>
          <cell r="F22">
            <v>7125811689</v>
          </cell>
          <cell r="G22">
            <v>4664957281</v>
          </cell>
          <cell r="H22">
            <v>4664957281</v>
          </cell>
          <cell r="I22">
            <v>5427009848</v>
          </cell>
          <cell r="J22">
            <v>5883850406</v>
          </cell>
          <cell r="K22">
            <v>2211071615</v>
          </cell>
          <cell r="L22">
            <v>3051992668</v>
          </cell>
          <cell r="M22">
            <v>1161175905</v>
          </cell>
          <cell r="N22">
            <v>310061405</v>
          </cell>
          <cell r="O22">
            <v>494204405</v>
          </cell>
          <cell r="P22">
            <v>3310357510</v>
          </cell>
        </row>
        <row r="23">
          <cell r="B23">
            <v>554468730532</v>
          </cell>
          <cell r="C23">
            <v>141824888383</v>
          </cell>
          <cell r="D23">
            <v>92980436165</v>
          </cell>
          <cell r="E23">
            <v>49881435945</v>
          </cell>
          <cell r="F23">
            <v>27695883158</v>
          </cell>
          <cell r="G23">
            <v>23202394301</v>
          </cell>
          <cell r="H23">
            <v>23202394301</v>
          </cell>
          <cell r="I23">
            <v>19138877416</v>
          </cell>
          <cell r="J23">
            <v>14724861162</v>
          </cell>
          <cell r="K23">
            <v>10309132209</v>
          </cell>
          <cell r="L23">
            <v>8817341041</v>
          </cell>
          <cell r="M23">
            <v>6435141924</v>
          </cell>
          <cell r="N23">
            <v>4939746515</v>
          </cell>
          <cell r="O23">
            <v>5275690700</v>
          </cell>
          <cell r="P23">
            <v>4362801063</v>
          </cell>
        </row>
        <row r="29">
          <cell r="B29">
            <v>814952194601</v>
          </cell>
          <cell r="C29">
            <v>197077864678</v>
          </cell>
          <cell r="D29">
            <v>149963797765</v>
          </cell>
          <cell r="E29">
            <v>74319492976</v>
          </cell>
          <cell r="F29">
            <v>37078538734</v>
          </cell>
          <cell r="G29">
            <v>30387647672</v>
          </cell>
          <cell r="H29">
            <v>30382652145</v>
          </cell>
          <cell r="I29">
            <v>26649487296</v>
          </cell>
          <cell r="J29">
            <v>23575773663</v>
          </cell>
          <cell r="K29">
            <v>14565380235</v>
          </cell>
          <cell r="L29">
            <v>12465873763</v>
          </cell>
          <cell r="M29">
            <v>8362207128</v>
          </cell>
          <cell r="N29">
            <v>5676831836</v>
          </cell>
          <cell r="O29">
            <v>6132303655</v>
          </cell>
          <cell r="P29">
            <v>8930228755</v>
          </cell>
          <cell r="Q29">
            <v>948128730</v>
          </cell>
        </row>
        <row r="32">
          <cell r="E32">
            <v>15000000000</v>
          </cell>
          <cell r="F32">
            <v>15000000000</v>
          </cell>
          <cell r="G32">
            <v>15000000000</v>
          </cell>
          <cell r="H32">
            <v>15000000000</v>
          </cell>
          <cell r="I32">
            <v>15000000000</v>
          </cell>
          <cell r="J32">
            <v>15000000000</v>
          </cell>
          <cell r="K32">
            <v>15000000000</v>
          </cell>
        </row>
        <row r="39">
          <cell r="B39">
            <v>2144983181630</v>
          </cell>
          <cell r="C39">
            <v>517497970117</v>
          </cell>
          <cell r="D39">
            <v>426873283607</v>
          </cell>
          <cell r="E39">
            <v>212033055187</v>
          </cell>
          <cell r="F39">
            <v>73978475117</v>
          </cell>
          <cell r="G39">
            <v>72172761615</v>
          </cell>
          <cell r="H39">
            <v>71676976329</v>
          </cell>
          <cell r="I39">
            <v>71085387848</v>
          </cell>
          <cell r="J39">
            <v>83378759699</v>
          </cell>
          <cell r="K39">
            <v>55550974699</v>
          </cell>
          <cell r="L39">
            <v>35434770205</v>
          </cell>
          <cell r="M39">
            <v>27113392192</v>
          </cell>
          <cell r="N39">
            <v>18453692437</v>
          </cell>
          <cell r="O39">
            <v>15703646825</v>
          </cell>
          <cell r="P39">
            <v>14525339683</v>
          </cell>
        </row>
      </sheetData>
      <sheetData sheetId="6">
        <row r="13">
          <cell r="B13">
            <v>62307801070</v>
          </cell>
          <cell r="C13">
            <v>16347356117</v>
          </cell>
          <cell r="D13">
            <v>11411619766</v>
          </cell>
          <cell r="E13">
            <v>5831918180</v>
          </cell>
          <cell r="F13">
            <v>3169614806</v>
          </cell>
          <cell r="G13">
            <v>2067221655</v>
          </cell>
          <cell r="H13">
            <v>2067221655</v>
          </cell>
          <cell r="I13">
            <v>1885207069</v>
          </cell>
          <cell r="J13">
            <v>1878881239</v>
          </cell>
          <cell r="K13">
            <v>1107593804</v>
          </cell>
          <cell r="L13">
            <v>694493631</v>
          </cell>
          <cell r="M13">
            <v>638524363</v>
          </cell>
          <cell r="N13">
            <v>437468798</v>
          </cell>
          <cell r="O13">
            <v>238541427</v>
          </cell>
          <cell r="P13">
            <v>86488014</v>
          </cell>
          <cell r="Q13">
            <v>3512811</v>
          </cell>
        </row>
        <row r="17">
          <cell r="B17">
            <v>1663056945159</v>
          </cell>
          <cell r="C17">
            <v>100430731635</v>
          </cell>
          <cell r="D17">
            <v>220776389456</v>
          </cell>
          <cell r="E17">
            <v>140596737837</v>
          </cell>
          <cell r="F17">
            <v>3468413194</v>
          </cell>
          <cell r="G17">
            <v>2298837016</v>
          </cell>
          <cell r="H17">
            <v>2298837016</v>
          </cell>
          <cell r="I17">
            <v>-10568222531</v>
          </cell>
          <cell r="J17">
            <v>29507806188</v>
          </cell>
          <cell r="K17">
            <v>22238652942</v>
          </cell>
          <cell r="L17">
            <v>9094623538</v>
          </cell>
          <cell r="M17">
            <v>10693889129</v>
          </cell>
          <cell r="N17">
            <v>3938869132</v>
          </cell>
          <cell r="O17">
            <v>1714757061</v>
          </cell>
          <cell r="P17">
            <v>218146457</v>
          </cell>
          <cell r="Q17">
            <v>-63991410</v>
          </cell>
        </row>
        <row r="30">
          <cell r="B30">
            <v>1627523340513</v>
          </cell>
          <cell r="C30">
            <v>90642381510</v>
          </cell>
          <cell r="D30">
            <v>214856678420</v>
          </cell>
          <cell r="E30">
            <v>138054580070</v>
          </cell>
          <cell r="F30">
            <v>1805713502</v>
          </cell>
          <cell r="G30">
            <v>433907500</v>
          </cell>
          <cell r="H30">
            <v>591588481</v>
          </cell>
          <cell r="I30">
            <v>-12293371851</v>
          </cell>
          <cell r="J30">
            <v>27827785000</v>
          </cell>
          <cell r="K30">
            <v>20116204494</v>
          </cell>
          <cell r="L30">
            <v>8321378013</v>
          </cell>
          <cell r="M30">
            <v>8659699755</v>
          </cell>
          <cell r="N30">
            <v>2750045612</v>
          </cell>
          <cell r="O30">
            <v>1178307142</v>
          </cell>
          <cell r="P30">
            <v>-93163345</v>
          </cell>
          <cell r="Q30">
            <v>-288121832</v>
          </cell>
        </row>
        <row r="32">
          <cell r="B32">
            <v>7472.5589555234155</v>
          </cell>
          <cell r="C32">
            <v>499.407060661157</v>
          </cell>
          <cell r="D32">
            <v>1302.1600000000001</v>
          </cell>
          <cell r="E32">
            <v>920.36</v>
          </cell>
          <cell r="F32">
            <v>12.04</v>
          </cell>
          <cell r="G32">
            <v>2.89</v>
          </cell>
          <cell r="H32">
            <v>3.9439232066666667</v>
          </cell>
          <cell r="I32">
            <v>-81.955812339999994</v>
          </cell>
          <cell r="J32">
            <v>185.52</v>
          </cell>
          <cell r="K32">
            <v>134.11000000000001</v>
          </cell>
          <cell r="L32">
            <v>55.47585342</v>
          </cell>
          <cell r="M32">
            <v>57.731331699999998</v>
          </cell>
          <cell r="N32">
            <v>18.333637413333335</v>
          </cell>
          <cell r="O32">
            <v>7.8553809466666671</v>
          </cell>
          <cell r="P32">
            <v>-0.62108896666666669</v>
          </cell>
          <cell r="Q32">
            <v>-5.7624366399999998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قيم التداول"/>
      <sheetName val="تقرير الملكية"/>
      <sheetName val="معلومات عامة"/>
      <sheetName val="نسب مالية"/>
      <sheetName val="تدفقات نقدية"/>
      <sheetName val="قائمة الدخل"/>
      <sheetName val="قائمة المركز المالي"/>
    </sheetNames>
    <sheetDataSet>
      <sheetData sheetId="0"/>
      <sheetData sheetId="1"/>
      <sheetData sheetId="2"/>
      <sheetData sheetId="3"/>
      <sheetData sheetId="4"/>
      <sheetData sheetId="5">
        <row r="33">
          <cell r="A33" t="str">
            <v>عدد الأسهم المكتتب بها</v>
          </cell>
        </row>
      </sheetData>
      <sheetData sheetId="6"/>
      <sheetData sheetId="7">
        <row r="30">
          <cell r="A30" t="str">
            <v>ربح (خسارة) السنة</v>
          </cell>
          <cell r="B30">
            <v>8659699755</v>
          </cell>
          <cell r="C30">
            <v>2750045612</v>
          </cell>
        </row>
      </sheetData>
      <sheetData sheetId="8">
        <row r="9">
          <cell r="B9" t="str">
            <v>تسهيلات ائتمانية مباشرة (بالصافي)</v>
          </cell>
          <cell r="C9">
            <v>1596877962</v>
          </cell>
          <cell r="D9">
            <v>2464783804</v>
          </cell>
        </row>
        <row r="16">
          <cell r="C16">
            <v>35475599320</v>
          </cell>
          <cell r="D16">
            <v>24130524273</v>
          </cell>
        </row>
        <row r="33">
          <cell r="C33">
            <v>27113392192</v>
          </cell>
          <cell r="D33">
            <v>18453692437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rightToLeft="1" tabSelected="1" zoomScale="90" zoomScaleNormal="90" workbookViewId="0">
      <selection activeCell="B19" sqref="B19"/>
    </sheetView>
  </sheetViews>
  <sheetFormatPr defaultColWidth="66.140625" defaultRowHeight="16.5"/>
  <cols>
    <col min="1" max="1" width="42.42578125" style="2" customWidth="1"/>
    <col min="2" max="6" width="17.28515625" style="2" bestFit="1" customWidth="1"/>
    <col min="7" max="7" width="20.5703125" style="2" customWidth="1"/>
    <col min="8" max="8" width="17.28515625" style="3" bestFit="1" customWidth="1"/>
    <col min="9" max="16" width="17.28515625" style="2" bestFit="1" customWidth="1"/>
    <col min="17" max="17" width="19.5703125" style="4" customWidth="1"/>
    <col min="18" max="18" width="35.140625" style="4" bestFit="1" customWidth="1"/>
    <col min="19" max="19" width="53.140625" style="4" bestFit="1" customWidth="1"/>
    <col min="20" max="16384" width="66.140625" style="4"/>
  </cols>
  <sheetData>
    <row r="1" spans="1:20">
      <c r="A1" s="1" t="s">
        <v>0</v>
      </c>
    </row>
    <row r="2" spans="1:20" ht="18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 t="s">
        <v>2</v>
      </c>
    </row>
    <row r="3" spans="1:20" ht="18">
      <c r="A3" s="8"/>
      <c r="B3" s="9" t="s">
        <v>3</v>
      </c>
      <c r="C3" s="9"/>
      <c r="D3" s="9"/>
      <c r="E3" s="9"/>
      <c r="F3" s="9"/>
      <c r="G3" s="9"/>
      <c r="H3" s="10"/>
      <c r="I3" s="8"/>
      <c r="J3" s="8"/>
      <c r="K3" s="8"/>
      <c r="L3" s="8"/>
      <c r="M3" s="8"/>
      <c r="N3" s="8"/>
    </row>
    <row r="4" spans="1:20" ht="66">
      <c r="A4" s="11" t="s">
        <v>4</v>
      </c>
      <c r="B4" s="11">
        <v>2023</v>
      </c>
      <c r="C4" s="11">
        <v>2022</v>
      </c>
      <c r="D4" s="11">
        <v>2021</v>
      </c>
      <c r="E4" s="11">
        <v>2020</v>
      </c>
      <c r="F4" s="11">
        <v>2019</v>
      </c>
      <c r="G4" s="11">
        <v>2018</v>
      </c>
      <c r="H4" s="11">
        <v>2018</v>
      </c>
      <c r="I4" s="11">
        <v>2017</v>
      </c>
      <c r="J4" s="11">
        <v>2016</v>
      </c>
      <c r="K4" s="11">
        <v>2015</v>
      </c>
      <c r="L4" s="11">
        <v>2014</v>
      </c>
      <c r="M4" s="11">
        <v>2013</v>
      </c>
      <c r="N4" s="11">
        <v>2012</v>
      </c>
      <c r="O4" s="11">
        <v>2011</v>
      </c>
      <c r="P4" s="11">
        <v>2010</v>
      </c>
      <c r="Q4" s="12" t="s">
        <v>5</v>
      </c>
      <c r="R4" s="13" t="s">
        <v>6</v>
      </c>
      <c r="S4" s="14" t="s">
        <v>2</v>
      </c>
    </row>
    <row r="5" spans="1:20">
      <c r="A5" s="15"/>
      <c r="B5" s="16"/>
      <c r="C5" s="16"/>
      <c r="D5" s="16"/>
      <c r="E5" s="16"/>
      <c r="F5" s="16"/>
      <c r="G5" s="16"/>
      <c r="H5" s="16"/>
      <c r="I5" s="15"/>
      <c r="J5" s="15"/>
      <c r="K5" s="15"/>
      <c r="L5" s="15"/>
      <c r="M5" s="15"/>
      <c r="N5" s="15"/>
      <c r="O5" s="15"/>
      <c r="P5" s="15"/>
      <c r="Q5" s="17"/>
      <c r="R5" s="18"/>
      <c r="S5" s="19"/>
    </row>
    <row r="6" spans="1:20">
      <c r="A6" s="20" t="s">
        <v>7</v>
      </c>
      <c r="B6" s="21">
        <f>B34/B33</f>
        <v>4.4855068870523415E-2</v>
      </c>
      <c r="C6" s="21">
        <f t="shared" ref="C6:P6" si="0">C34/C33</f>
        <v>2.944433608815427E-2</v>
      </c>
      <c r="D6" s="21">
        <f t="shared" si="0"/>
        <v>2.7797448484848483E-2</v>
      </c>
      <c r="E6" s="21">
        <f t="shared" si="0"/>
        <v>1.9204466666666666E-2</v>
      </c>
      <c r="F6" s="21">
        <f t="shared" si="0"/>
        <v>1.2957866666666666E-2</v>
      </c>
      <c r="G6" s="21">
        <f t="shared" si="0"/>
        <v>2.1061726666666666E-2</v>
      </c>
      <c r="H6" s="21">
        <f t="shared" si="0"/>
        <v>2.1061726666666666E-2</v>
      </c>
      <c r="I6" s="21">
        <f t="shared" si="0"/>
        <v>3.2144020000000002E-2</v>
      </c>
      <c r="J6" s="21">
        <f t="shared" si="0"/>
        <v>2.5870839999999999E-2</v>
      </c>
      <c r="K6" s="21">
        <f t="shared" si="0"/>
        <v>1.0003806666666667E-2</v>
      </c>
      <c r="L6" s="21">
        <f t="shared" si="0"/>
        <v>1.2658073333333334E-2</v>
      </c>
      <c r="M6" s="21">
        <f t="shared" si="0"/>
        <v>3.7280606666666667E-2</v>
      </c>
      <c r="N6" s="21">
        <f t="shared" si="0"/>
        <v>6.1042066666666664E-3</v>
      </c>
      <c r="O6" s="21">
        <f t="shared" si="0"/>
        <v>2.1764086666666668E-2</v>
      </c>
      <c r="P6" s="21">
        <f t="shared" si="0"/>
        <v>9.3722333333333338E-3</v>
      </c>
      <c r="Q6" s="21" t="s">
        <v>8</v>
      </c>
      <c r="R6" s="22" t="s">
        <v>9</v>
      </c>
      <c r="S6" s="23" t="s">
        <v>10</v>
      </c>
      <c r="T6" s="24"/>
    </row>
    <row r="7" spans="1:20">
      <c r="A7" s="25" t="s">
        <v>11</v>
      </c>
      <c r="B7" s="26">
        <f>'[1]قائمة الدخل'!B32</f>
        <v>7472.5589555234155</v>
      </c>
      <c r="C7" s="26">
        <f>'[1]قائمة الدخل'!C32</f>
        <v>499.407060661157</v>
      </c>
      <c r="D7" s="26">
        <f>'[1]قائمة الدخل'!D32</f>
        <v>1302.1600000000001</v>
      </c>
      <c r="E7" s="26">
        <f>'[1]قائمة الدخل'!E32</f>
        <v>920.36</v>
      </c>
      <c r="F7" s="26">
        <f>'[1]قائمة الدخل'!F32</f>
        <v>12.04</v>
      </c>
      <c r="G7" s="26">
        <f>'[1]قائمة الدخل'!G32</f>
        <v>2.89</v>
      </c>
      <c r="H7" s="26">
        <f>'[1]قائمة الدخل'!H32</f>
        <v>3.9439232066666667</v>
      </c>
      <c r="I7" s="26">
        <f>'[1]قائمة الدخل'!I32</f>
        <v>-81.955812339999994</v>
      </c>
      <c r="J7" s="26">
        <f>'[1]قائمة الدخل'!J32</f>
        <v>185.52</v>
      </c>
      <c r="K7" s="26">
        <f>'[1]قائمة الدخل'!K32</f>
        <v>134.11000000000001</v>
      </c>
      <c r="L7" s="26">
        <f>'[1]قائمة الدخل'!L32</f>
        <v>55.47585342</v>
      </c>
      <c r="M7" s="26">
        <f>'[1]قائمة الدخل'!M32</f>
        <v>57.731331699999998</v>
      </c>
      <c r="N7" s="26">
        <f>'[1]قائمة الدخل'!N32</f>
        <v>18.333637413333335</v>
      </c>
      <c r="O7" s="26">
        <f>'[1]قائمة الدخل'!O32</f>
        <v>7.8553809466666671</v>
      </c>
      <c r="P7" s="26">
        <f>'[1]قائمة الدخل'!P32</f>
        <v>-0.62108896666666669</v>
      </c>
      <c r="Q7" s="26">
        <f>'[1]قائمة الدخل'!Q32</f>
        <v>-5.7624366399999998</v>
      </c>
      <c r="R7" s="22" t="s">
        <v>12</v>
      </c>
      <c r="S7" s="27" t="s">
        <v>13</v>
      </c>
      <c r="T7" s="24"/>
    </row>
    <row r="8" spans="1:20">
      <c r="A8" s="20" t="s">
        <v>14</v>
      </c>
      <c r="B8" s="28" t="s">
        <v>8</v>
      </c>
      <c r="C8" s="28" t="s">
        <v>8</v>
      </c>
      <c r="D8" s="28" t="s">
        <v>8</v>
      </c>
      <c r="E8" s="28" t="s">
        <v>8</v>
      </c>
      <c r="F8" s="28" t="s">
        <v>8</v>
      </c>
      <c r="G8" s="28" t="s">
        <v>8</v>
      </c>
      <c r="H8" s="28" t="s">
        <v>8</v>
      </c>
      <c r="I8" s="28" t="s">
        <v>8</v>
      </c>
      <c r="J8" s="28" t="s">
        <v>8</v>
      </c>
      <c r="K8" s="28" t="s">
        <v>8</v>
      </c>
      <c r="L8" s="28" t="s">
        <v>8</v>
      </c>
      <c r="M8" s="28" t="s">
        <v>8</v>
      </c>
      <c r="N8" s="28" t="s">
        <v>8</v>
      </c>
      <c r="O8" s="28">
        <v>25</v>
      </c>
      <c r="P8" s="28" t="s">
        <v>8</v>
      </c>
      <c r="Q8" s="28" t="s">
        <v>8</v>
      </c>
      <c r="R8" s="22" t="s">
        <v>15</v>
      </c>
      <c r="S8" s="27" t="s">
        <v>16</v>
      </c>
      <c r="T8" s="24"/>
    </row>
    <row r="9" spans="1:20">
      <c r="A9" s="20" t="s">
        <v>17</v>
      </c>
      <c r="B9" s="29">
        <f>'[1]قائمة المركز المالي'!B39/'نسب مالية'!B33</f>
        <v>9848.4076291551883</v>
      </c>
      <c r="C9" s="29">
        <f>'[1]قائمة المركز المالي'!C39/'نسب مالية'!C33</f>
        <v>2851.2284854931131</v>
      </c>
      <c r="D9" s="29">
        <f>'[1]قائمة المركز المالي'!D39/'نسب مالية'!D33</f>
        <v>2587.110809739394</v>
      </c>
      <c r="E9" s="29">
        <f>'[1]قائمة المركز المالي'!E39/'نسب مالية'!E33</f>
        <v>1413.5537012466666</v>
      </c>
      <c r="F9" s="29">
        <f>'[1]قائمة المركز المالي'!F39/'نسب مالية'!F33</f>
        <v>493.18983411333335</v>
      </c>
      <c r="G9" s="29">
        <f>'[1]قائمة المركز المالي'!G39/'نسب مالية'!G33</f>
        <v>481.15174409999997</v>
      </c>
      <c r="H9" s="29">
        <f>'[1]قائمة المركز المالي'!H39/'نسب مالية'!H33</f>
        <v>477.84650885999997</v>
      </c>
      <c r="I9" s="29">
        <f>'[1]قائمة المركز المالي'!I39/'نسب مالية'!I33</f>
        <v>473.90258565333335</v>
      </c>
      <c r="J9" s="29">
        <f>'[1]قائمة المركز المالي'!J39/'نسب مالية'!J33</f>
        <v>555.85839799333337</v>
      </c>
      <c r="K9" s="29">
        <f>'[1]قائمة المركز المالي'!K39/'نسب مالية'!K33</f>
        <v>370.33983132666668</v>
      </c>
      <c r="L9" s="29">
        <f>'[1]قائمة المركز المالي'!L39/'نسب مالية'!L33</f>
        <v>236.23180136666667</v>
      </c>
      <c r="M9" s="29">
        <v>180.75594794666668</v>
      </c>
      <c r="N9" s="29">
        <v>123.02461624666667</v>
      </c>
      <c r="O9" s="29">
        <f>'[1]قائمة المركز المالي'!M39/'نسب مالية'!O33</f>
        <v>180.75594794666668</v>
      </c>
      <c r="P9" s="29">
        <f>'[1]قائمة المركز المالي'!N39/'نسب مالية'!P33</f>
        <v>123.02461624666667</v>
      </c>
      <c r="Q9" s="29">
        <f>'[1]قائمة المركز المالي'!O39/'نسب مالية'!Q33</f>
        <v>314.07293650000003</v>
      </c>
      <c r="R9" s="22" t="s">
        <v>18</v>
      </c>
      <c r="S9" s="27" t="s">
        <v>19</v>
      </c>
      <c r="T9" s="24"/>
    </row>
    <row r="10" spans="1:20">
      <c r="A10" s="25" t="s">
        <v>20</v>
      </c>
      <c r="B10" s="30">
        <f t="shared" ref="B10:P10" si="1">B35/B7</f>
        <v>0.67650854681626327</v>
      </c>
      <c r="C10" s="30">
        <f t="shared" si="1"/>
        <v>5.4614766487063813</v>
      </c>
      <c r="D10" s="30">
        <f t="shared" si="1"/>
        <v>1.1324184432020641</v>
      </c>
      <c r="E10" s="30">
        <f t="shared" si="1"/>
        <v>0.77924942413838072</v>
      </c>
      <c r="F10" s="30">
        <f t="shared" si="1"/>
        <v>26.249169435215951</v>
      </c>
      <c r="G10" s="30">
        <f t="shared" si="1"/>
        <v>145.51557093425606</v>
      </c>
      <c r="H10" s="30">
        <f t="shared" si="1"/>
        <v>106.62986522890057</v>
      </c>
      <c r="I10" s="30">
        <f t="shared" si="1"/>
        <v>-7.4391307046130608</v>
      </c>
      <c r="J10" s="30">
        <f t="shared" si="1"/>
        <v>1.0204290642518326</v>
      </c>
      <c r="K10" s="30">
        <f t="shared" si="1"/>
        <v>0.75803444933263731</v>
      </c>
      <c r="L10" s="30">
        <f t="shared" si="1"/>
        <v>2.1580560301365077</v>
      </c>
      <c r="M10" s="30">
        <f t="shared" si="1"/>
        <v>2.3832812434499933</v>
      </c>
      <c r="N10" s="30">
        <f t="shared" si="1"/>
        <v>3.3272175414376362</v>
      </c>
      <c r="O10" s="30">
        <f t="shared" si="1"/>
        <v>8.4731727782398512</v>
      </c>
      <c r="P10" s="30">
        <f t="shared" si="1"/>
        <v>-272.04476181055969</v>
      </c>
      <c r="Q10" s="28" t="s">
        <v>8</v>
      </c>
      <c r="R10" s="22" t="s">
        <v>21</v>
      </c>
      <c r="S10" s="27" t="s">
        <v>22</v>
      </c>
      <c r="T10" s="24"/>
    </row>
    <row r="11" spans="1:20">
      <c r="A11" s="20" t="s">
        <v>23</v>
      </c>
      <c r="B11" s="28" t="s">
        <v>8</v>
      </c>
      <c r="C11" s="28" t="s">
        <v>8</v>
      </c>
      <c r="D11" s="28" t="s">
        <v>8</v>
      </c>
      <c r="E11" s="28" t="s">
        <v>8</v>
      </c>
      <c r="F11" s="28" t="s">
        <v>8</v>
      </c>
      <c r="G11" s="28" t="s">
        <v>8</v>
      </c>
      <c r="H11" s="28" t="s">
        <v>8</v>
      </c>
      <c r="I11" s="28" t="s">
        <v>8</v>
      </c>
      <c r="J11" s="28" t="s">
        <v>8</v>
      </c>
      <c r="K11" s="28" t="s">
        <v>8</v>
      </c>
      <c r="L11" s="28" t="s">
        <v>8</v>
      </c>
      <c r="M11" s="28" t="s">
        <v>8</v>
      </c>
      <c r="N11" s="28" t="s">
        <v>8</v>
      </c>
      <c r="O11" s="21">
        <f>O8/O35</f>
        <v>0.37560096153846151</v>
      </c>
      <c r="P11" s="28" t="s">
        <v>8</v>
      </c>
      <c r="Q11" s="28" t="s">
        <v>8</v>
      </c>
      <c r="R11" s="22" t="s">
        <v>24</v>
      </c>
      <c r="S11" s="23" t="s">
        <v>25</v>
      </c>
      <c r="T11" s="24"/>
    </row>
    <row r="12" spans="1:20">
      <c r="A12" s="20" t="s">
        <v>26</v>
      </c>
      <c r="B12" s="28" t="s">
        <v>8</v>
      </c>
      <c r="C12" s="28" t="s">
        <v>8</v>
      </c>
      <c r="D12" s="28" t="s">
        <v>8</v>
      </c>
      <c r="E12" s="28" t="s">
        <v>8</v>
      </c>
      <c r="F12" s="28" t="s">
        <v>8</v>
      </c>
      <c r="G12" s="28" t="s">
        <v>8</v>
      </c>
      <c r="H12" s="28" t="s">
        <v>8</v>
      </c>
      <c r="I12" s="28" t="s">
        <v>8</v>
      </c>
      <c r="J12" s="28" t="s">
        <v>8</v>
      </c>
      <c r="K12" s="28" t="s">
        <v>8</v>
      </c>
      <c r="L12" s="28" t="s">
        <v>8</v>
      </c>
      <c r="M12" s="28" t="s">
        <v>8</v>
      </c>
      <c r="N12" s="28" t="s">
        <v>8</v>
      </c>
      <c r="O12" s="21">
        <f>O8/O7</f>
        <v>3.1825318427884057</v>
      </c>
      <c r="P12" s="28" t="s">
        <v>8</v>
      </c>
      <c r="Q12" s="28" t="s">
        <v>8</v>
      </c>
      <c r="R12" s="22" t="s">
        <v>27</v>
      </c>
      <c r="S12" s="31" t="s">
        <v>28</v>
      </c>
      <c r="T12" s="24"/>
    </row>
    <row r="13" spans="1:20">
      <c r="A13" s="20" t="s">
        <v>29</v>
      </c>
      <c r="B13" s="30">
        <f>B35/B9</f>
        <v>0.51330633238966039</v>
      </c>
      <c r="C13" s="30">
        <f>C35/C9</f>
        <v>0.95660520153939377</v>
      </c>
      <c r="D13" s="30">
        <f>D35/D9</f>
        <v>0.56997558606642718</v>
      </c>
      <c r="E13" s="30">
        <f>E35/E9</f>
        <v>0.50736664575776858</v>
      </c>
      <c r="F13" s="30">
        <f t="shared" ref="F13:P13" si="2">F35/F9</f>
        <v>0.64080801780552332</v>
      </c>
      <c r="G13" s="30">
        <f t="shared" si="2"/>
        <v>0.87402779924787566</v>
      </c>
      <c r="H13" s="30">
        <f t="shared" si="2"/>
        <v>0.88007339637843895</v>
      </c>
      <c r="I13" s="30">
        <f t="shared" si="2"/>
        <v>1.286509123303222</v>
      </c>
      <c r="J13" s="30">
        <f t="shared" si="2"/>
        <v>0.3405723484315703</v>
      </c>
      <c r="K13" s="30">
        <f t="shared" si="2"/>
        <v>0.27450463439437189</v>
      </c>
      <c r="L13" s="30">
        <f t="shared" si="2"/>
        <v>0.50679036144747025</v>
      </c>
      <c r="M13" s="30">
        <f t="shared" si="2"/>
        <v>0.76119210218519007</v>
      </c>
      <c r="N13" s="30">
        <f t="shared" si="2"/>
        <v>0.49583572671093606</v>
      </c>
      <c r="O13" s="30">
        <f t="shared" si="2"/>
        <v>0.36823131275126281</v>
      </c>
      <c r="P13" s="30">
        <f t="shared" si="2"/>
        <v>1.3734161922620753</v>
      </c>
      <c r="Q13" s="28" t="s">
        <v>8</v>
      </c>
      <c r="R13" s="22" t="s">
        <v>30</v>
      </c>
      <c r="S13" s="27" t="s">
        <v>31</v>
      </c>
      <c r="T13" s="24"/>
    </row>
    <row r="14" spans="1:20">
      <c r="A14" s="25" t="s">
        <v>32</v>
      </c>
      <c r="B14" s="21">
        <f>'[1]قائمة الدخل'!B30/'[1]قائمة المركز المالي'!B18</f>
        <v>0.54985097093078716</v>
      </c>
      <c r="C14" s="21">
        <f>'[1]قائمة الدخل'!C30/'[1]قائمة المركز المالي'!C18</f>
        <v>0.12684781250124949</v>
      </c>
      <c r="D14" s="21">
        <f>'[1]قائمة الدخل'!D30/'[1]قائمة المركز المالي'!D18</f>
        <v>0.37247376314464042</v>
      </c>
      <c r="E14" s="21">
        <f>'[1]قائمة الدخل'!E30/'[1]قائمة المركز المالي'!E18</f>
        <v>0.48211402676750553</v>
      </c>
      <c r="F14" s="21">
        <f>'[1]قائمة الدخل'!F30/'[1]قائمة المركز المالي'!F18</f>
        <v>1.6259337788630274E-2</v>
      </c>
      <c r="G14" s="21">
        <f>'[1]قائمة الدخل'!G30/'[1]قائمة المركز المالي'!G18</f>
        <v>4.2307504720049882E-3</v>
      </c>
      <c r="H14" s="21">
        <f>'[1]قائمة الدخل'!H30/'[1]قائمة المركز المالي'!H18</f>
        <v>5.7964984768753003E-3</v>
      </c>
      <c r="I14" s="21">
        <f>'[1]قائمة الدخل'!I30/'[1]قائمة المركز المالي'!I18</f>
        <v>-0.12578285727471661</v>
      </c>
      <c r="J14" s="21">
        <f>'[1]قائمة الدخل'!J30/'[1]قائمة المركز المالي'!J18</f>
        <v>0.2601833145848399</v>
      </c>
      <c r="K14" s="21">
        <f>'[1]قائمة الدخل'!K30/'[1]قائمة المركز المالي'!K18</f>
        <v>0.2868974651197318</v>
      </c>
      <c r="L14" s="21">
        <f>'[1]قائمة الدخل'!L30/'[1]قائمة المركز المالي'!L18</f>
        <v>0.17372163135341337</v>
      </c>
      <c r="M14" s="21">
        <f>'[1]قائمة الدخل'!M30/'[1]قائمة المركز المالي'!M18</f>
        <v>0.24410298686956755</v>
      </c>
      <c r="N14" s="21">
        <f>'[1]قائمة الدخل'!N30/'[1]قائمة المركز المالي'!N18</f>
        <v>0.11396543153755953</v>
      </c>
      <c r="O14" s="21">
        <f>'[1]قائمة الدخل'!O30/'[1]قائمة المركز المالي'!O18</f>
        <v>5.3961797682186355E-2</v>
      </c>
      <c r="P14" s="21">
        <f>'[1]قائمة الدخل'!P30/'[1]قائمة المركز المالي'!P18</f>
        <v>-3.9719073637570646E-3</v>
      </c>
      <c r="Q14" s="21">
        <f>'[1]قائمة الدخل'!Q30/'[1]قائمة المركز المالي'!Q18</f>
        <v>-5.0904855275319488E-2</v>
      </c>
      <c r="R14" s="22" t="s">
        <v>33</v>
      </c>
      <c r="S14" s="23" t="s">
        <v>34</v>
      </c>
      <c r="T14" s="24"/>
    </row>
    <row r="15" spans="1:20">
      <c r="A15" s="25" t="s">
        <v>35</v>
      </c>
      <c r="B15" s="21">
        <f>'[1]قائمة الدخل'!B30/'[1]قائمة المركز المالي'!B39</f>
        <v>0.75875808931808231</v>
      </c>
      <c r="C15" s="21">
        <f>'[1]قائمة الدخل'!C30/'[1]قائمة المركز المالي'!C39</f>
        <v>0.17515504744783222</v>
      </c>
      <c r="D15" s="21">
        <f>'[1]قائمة الدخل'!D30/'[1]قائمة المركز المالي'!D39</f>
        <v>0.50332659988580442</v>
      </c>
      <c r="E15" s="21">
        <f>'[1]قائمة الدخل'!E30/'[1]قائمة المركز المالي'!E39</f>
        <v>0.65109932952786265</v>
      </c>
      <c r="F15" s="21">
        <f>'[1]قائمة الدخل'!F30/'[1]قائمة المركز المالي'!F39</f>
        <v>2.4408633716012526E-2</v>
      </c>
      <c r="G15" s="21">
        <f>'[1]قائمة الدخل'!G30/'[1]قائمة المركز المالي'!G39</f>
        <v>6.0120672992208047E-3</v>
      </c>
      <c r="H15" s="21">
        <f>'[1]قائمة الدخل'!H30/'[1]قائمة المركز المالي'!H39</f>
        <v>8.2535356721046213E-3</v>
      </c>
      <c r="I15" s="21">
        <f>'[1]قائمة الدخل'!I30/'[1]قائمة المركز المالي'!I39</f>
        <v>-0.1729380991391169</v>
      </c>
      <c r="J15" s="21">
        <f>'[1]قائمة الدخل'!J30/'[1]قائمة المركز المالي'!J39</f>
        <v>0.33375148659513765</v>
      </c>
      <c r="K15" s="21">
        <f>'[1]قائمة الدخل'!K30/'[1]قائمة المركز المالي'!K39</f>
        <v>0.36212153977492895</v>
      </c>
      <c r="L15" s="21">
        <f>'[1]قائمة الدخل'!L30/'[1]قائمة المركز المالي'!L39</f>
        <v>0.23483651692556531</v>
      </c>
      <c r="M15" s="21">
        <f>'[2]قائمة الدخل'!B30/'[2]قائمة المركز المالي'!C33</f>
        <v>0.31938828213295667</v>
      </c>
      <c r="N15" s="21">
        <f>'[2]قائمة الدخل'!C30/'[2]قائمة المركز المالي'!D33</f>
        <v>0.1490241381982777</v>
      </c>
      <c r="O15" s="21">
        <f>'[1]قائمة الدخل'!O30/'[1]قائمة المركز المالي'!M39</f>
        <v>4.3458492159740451E-2</v>
      </c>
      <c r="P15" s="21">
        <f>'[1]قائمة الدخل'!P30/'[1]قائمة المركز المالي'!N39</f>
        <v>-5.0484934285132954E-3</v>
      </c>
      <c r="Q15" s="21">
        <f>'[1]قائمة الدخل'!Q30/'[1]قائمة المركز المالي'!O39</f>
        <v>-1.8347447265644933E-2</v>
      </c>
      <c r="R15" s="22" t="s">
        <v>36</v>
      </c>
      <c r="S15" s="23" t="s">
        <v>37</v>
      </c>
      <c r="T15" s="24"/>
    </row>
    <row r="16" spans="1:20">
      <c r="A16" s="20" t="s">
        <v>38</v>
      </c>
      <c r="B16" s="21">
        <f>'[1]قائمة الدخل'!B13/'[1]قائمة الدخل'!B17</f>
        <v>3.7465825359361299E-2</v>
      </c>
      <c r="C16" s="21">
        <f>'[1]قائمة الدخل'!C13/'[1]قائمة الدخل'!C17</f>
        <v>0.16277244874021174</v>
      </c>
      <c r="D16" s="21">
        <f>'[1]قائمة الدخل'!D13/'[1]قائمة الدخل'!D17</f>
        <v>5.1688587688740593E-2</v>
      </c>
      <c r="E16" s="21">
        <f>'[1]قائمة الدخل'!E13/'[1]قائمة الدخل'!E17</f>
        <v>4.1479754578382891E-2</v>
      </c>
      <c r="F16" s="21">
        <f>'[1]قائمة الدخل'!F13/'[1]قائمة الدخل'!F17</f>
        <v>0.913851559405641</v>
      </c>
      <c r="G16" s="21">
        <f>'[1]قائمة الدخل'!G13/'[1]قائمة الدخل'!G17</f>
        <v>0.8992467237181464</v>
      </c>
      <c r="H16" s="21">
        <f>'[1]قائمة الدخل'!H13/'[1]قائمة الدخل'!H17</f>
        <v>0.8992467237181464</v>
      </c>
      <c r="I16" s="21">
        <f>'[1]قائمة الدخل'!I13/'[1]قائمة الدخل'!I17</f>
        <v>-0.17838449781598378</v>
      </c>
      <c r="J16" s="21">
        <f>'[1]قائمة الدخل'!J13/'[1]قائمة الدخل'!J17</f>
        <v>6.3674040253256389E-2</v>
      </c>
      <c r="K16" s="21">
        <f>'[1]قائمة الدخل'!K13/'[1]قائمة الدخل'!K17</f>
        <v>4.9804896316727638E-2</v>
      </c>
      <c r="L16" s="21">
        <f>'[1]قائمة الدخل'!L13/'[1]قائمة الدخل'!L17</f>
        <v>7.6363098274293842E-2</v>
      </c>
      <c r="M16" s="21">
        <f>'[1]قائمة الدخل'!M13/'[1]قائمة الدخل'!M17</f>
        <v>5.9709274642508782E-2</v>
      </c>
      <c r="N16" s="21">
        <f>'[1]قائمة الدخل'!N13/'[1]قائمة الدخل'!N17</f>
        <v>0.1110645678593213</v>
      </c>
      <c r="O16" s="21">
        <f>'[1]قائمة الدخل'!O13/'[1]قائمة الدخل'!O17</f>
        <v>0.13911091689040142</v>
      </c>
      <c r="P16" s="21">
        <f>'[1]قائمة الدخل'!P13/'[1]قائمة الدخل'!P17</f>
        <v>0.39646765383863192</v>
      </c>
      <c r="Q16" s="21">
        <f>'[1]قائمة الدخل'!Q13/'[1]قائمة الدخل'!Q17</f>
        <v>-5.4895039818625653E-2</v>
      </c>
      <c r="R16" s="22" t="s">
        <v>39</v>
      </c>
      <c r="S16" s="32" t="s">
        <v>40</v>
      </c>
      <c r="T16" s="24"/>
    </row>
    <row r="17" spans="1:20">
      <c r="A17" s="20" t="s">
        <v>41</v>
      </c>
      <c r="B17" s="21">
        <f>'[1]قائمة الدخل'!B30/'[1]قائمة الدخل'!B17</f>
        <v>0.97863356107592414</v>
      </c>
      <c r="C17" s="21">
        <f>'[1]قائمة الدخل'!C30/'[1]قائمة الدخل'!C17</f>
        <v>0.90253630571392984</v>
      </c>
      <c r="D17" s="21">
        <f>'[1]قائمة الدخل'!D30/'[1]قائمة الدخل'!D17</f>
        <v>0.97318684733188021</v>
      </c>
      <c r="E17" s="21">
        <f>'[1]قائمة الدخل'!E30/'[1]قائمة الدخل'!E17</f>
        <v>0.98191879978077989</v>
      </c>
      <c r="F17" s="21">
        <f>'[1]قائمة الدخل'!F30/'[1]قائمة الدخل'!F17</f>
        <v>0.52061660505838803</v>
      </c>
      <c r="G17" s="21">
        <f>'[1]قائمة الدخل'!G30/'[1]قائمة الدخل'!G17</f>
        <v>0.18875087576021526</v>
      </c>
      <c r="H17" s="21">
        <f>'[1]قائمة الدخل'!H30/'[1]قائمة الدخل'!H17</f>
        <v>0.25734250705140027</v>
      </c>
      <c r="I17" s="21">
        <f>'[1]قائمة الدخل'!I30/'[1]قائمة الدخل'!I17</f>
        <v>1.1632393067935105</v>
      </c>
      <c r="J17" s="21">
        <f>'[1]قائمة الدخل'!J30/'[1]قائمة الدخل'!J17</f>
        <v>0.94306519511154929</v>
      </c>
      <c r="K17" s="21">
        <f>'[1]قائمة الدخل'!K30/'[1]قائمة الدخل'!K17</f>
        <v>0.90456038620974488</v>
      </c>
      <c r="L17" s="21">
        <f>'[1]قائمة الدخل'!L30/'[1]قائمة الدخل'!L17</f>
        <v>0.91497773142899719</v>
      </c>
      <c r="M17" s="21">
        <f>'[1]قائمة الدخل'!M30/'[1]قائمة الدخل'!M17</f>
        <v>0.80978020723221955</v>
      </c>
      <c r="N17" s="21">
        <f>'[1]قائمة الدخل'!N30/'[1]قائمة الدخل'!N17</f>
        <v>0.69818151348522639</v>
      </c>
      <c r="O17" s="21">
        <f>'[1]قائمة الدخل'!O30/'[1]قائمة الدخل'!O17</f>
        <v>0.68715689749826314</v>
      </c>
      <c r="P17" s="21">
        <f>'[1]قائمة الدخل'!P30/'[1]قائمة الدخل'!P17</f>
        <v>-0.42706788036442872</v>
      </c>
      <c r="Q17" s="21">
        <f>'[1]قائمة الدخل'!Q30/'[1]قائمة الدخل'!Q17</f>
        <v>4.5025079459883752</v>
      </c>
      <c r="R17" s="22" t="s">
        <v>42</v>
      </c>
      <c r="S17" s="23" t="s">
        <v>43</v>
      </c>
      <c r="T17" s="24"/>
    </row>
    <row r="18" spans="1:20">
      <c r="A18" s="20" t="s">
        <v>44</v>
      </c>
      <c r="B18" s="21">
        <f>'[1]قائمة الدخل'!B17/'[1]قائمة المركز المالي'!B18</f>
        <v>0.56185582918929622</v>
      </c>
      <c r="C18" s="21">
        <f>'[1]قائمة الدخل'!C17/'[1]قائمة المركز المالي'!C18</f>
        <v>0.14054593892586911</v>
      </c>
      <c r="D18" s="21">
        <f>'[1]قائمة الدخل'!D17/'[1]قائمة المركز المالي'!D18</f>
        <v>0.38273612530402179</v>
      </c>
      <c r="E18" s="21">
        <f>'[1]قائمة الدخل'!E17/'[1]قائمة المركز المالي'!E18</f>
        <v>0.49099174684825347</v>
      </c>
      <c r="F18" s="21">
        <f>'[1]قائمة الدخل'!F17/'[1]قائمة المركز المالي'!F18</f>
        <v>3.12309243129246E-2</v>
      </c>
      <c r="G18" s="21">
        <f>'[1]قائمة الدخل'!G17/'[1]قائمة المركز المالي'!G18</f>
        <v>2.2414468038705341E-2</v>
      </c>
      <c r="H18" s="21">
        <f>'[1]قائمة الدخل'!H17/'[1]قائمة المركز المالي'!H18</f>
        <v>2.252445017067288E-2</v>
      </c>
      <c r="I18" s="21">
        <f>'[1]قائمة الدخل'!I17/'[1]قائمة المركز المالي'!I18</f>
        <v>-0.10813153969275613</v>
      </c>
      <c r="J18" s="21">
        <f>'[1]قائمة الدخل'!J17/'[1]قائمة المركز المالي'!J18</f>
        <v>0.27589112177346814</v>
      </c>
      <c r="K18" s="21">
        <f>'[1]قائمة الدخل'!K17/'[1]قائمة المركز المالي'!K18</f>
        <v>0.31716784141065346</v>
      </c>
      <c r="L18" s="21">
        <f>'[1]قائمة الدخل'!L17/'[1]قائمة المركز المالي'!L18</f>
        <v>0.18986432717012444</v>
      </c>
      <c r="M18" s="21">
        <f>'[1]قائمة الدخل'!M17/'[1]قائمة المركز المالي'!M18</f>
        <v>0.30144350860821484</v>
      </c>
      <c r="N18" s="21">
        <f>'[1]قائمة الدخل'!N17/'[1]قائمة المركز المالي'!N18</f>
        <v>0.16323180911602733</v>
      </c>
      <c r="O18" s="21">
        <f>'[1]قائمة الدخل'!O17/'[1]قائمة المركز المالي'!O18</f>
        <v>7.852907811686885E-2</v>
      </c>
      <c r="P18" s="21">
        <f>'[1]قائمة الدخل'!P17/'[1]قائمة المركز المالي'!P18</f>
        <v>9.3004122912913219E-3</v>
      </c>
      <c r="Q18" s="21">
        <f>'[1]قائمة الدخل'!Q17/'[1]قائمة المركز المالي'!Q18</f>
        <v>-1.1305889048052535E-2</v>
      </c>
      <c r="R18" s="22" t="s">
        <v>45</v>
      </c>
      <c r="S18" s="23" t="s">
        <v>46</v>
      </c>
      <c r="T18" s="24"/>
    </row>
    <row r="19" spans="1:20">
      <c r="A19" s="20" t="s">
        <v>47</v>
      </c>
      <c r="B19" s="21">
        <f>'[1]قائمة المركز المالي'!B39/'[1]قائمة المركز المالي'!B18</f>
        <v>0.72467230158291152</v>
      </c>
      <c r="C19" s="21">
        <f>'[1]قائمة المركز المالي'!C39/'[1]قائمة المركز المالي'!C18</f>
        <v>0.72420300955945649</v>
      </c>
      <c r="D19" s="21">
        <f>'[1]قائمة المركز المالي'!D39/'[1]قائمة المركز المالي'!D18</f>
        <v>0.74002399878954916</v>
      </c>
      <c r="E19" s="21">
        <f>'[1]قائمة المركز المالي'!E39/'[1]قائمة المركز المالي'!E18</f>
        <v>0.74046156231969262</v>
      </c>
      <c r="F19" s="21">
        <f>'[1]قائمة المركز المالي'!F39/'[1]قائمة المركز المالي'!F18</f>
        <v>0.6661305986153514</v>
      </c>
      <c r="G19" s="21">
        <f>'[1]قائمة المركز المالي'!G39/'[1]قائمة المركز المالي'!G18</f>
        <v>0.70370976594911294</v>
      </c>
      <c r="H19" s="21">
        <f>'[1]قائمة المركز المالي'!H39/'[1]قائمة المركز المالي'!H18</f>
        <v>0.70230489176491495</v>
      </c>
      <c r="I19" s="21">
        <f>'[1]قائمة المركز المالي'!I39/'[1]قائمة المركز المالي'!I18</f>
        <v>0.72732878354082564</v>
      </c>
      <c r="J19" s="21">
        <f>'[1]قائمة المركز المالي'!J39/'[1]قائمة المركز المالي'!J18</f>
        <v>0.77957200202814159</v>
      </c>
      <c r="K19" s="21">
        <f>'[1]قائمة المركز المالي'!K39/'[1]قائمة المركز المالي'!K18</f>
        <v>0.79226843368126765</v>
      </c>
      <c r="L19" s="21">
        <f>'[1]قائمة المركز المالي'!L39/'[1]قائمة المركز المالي'!L18</f>
        <v>0.73975561223502928</v>
      </c>
      <c r="M19" s="21">
        <f>'[2]قائمة المركز المالي'!C33/'[2]قائمة المركز المالي'!C16</f>
        <v>0.76428285107827176</v>
      </c>
      <c r="N19" s="21">
        <f>'[2]قائمة المركز المالي'!D33/'[2]قائمة المركز المالي'!D16</f>
        <v>0.76474477836555377</v>
      </c>
      <c r="O19" s="21">
        <f>'[1]قائمة المركز المالي'!M39/'[1]قائمة المركز المالي'!O18</f>
        <v>1.2416859168477103</v>
      </c>
      <c r="P19" s="21">
        <f>'[1]قائمة المركز المالي'!N39/'[1]قائمة المركز المالي'!P18</f>
        <v>0.78675102186410717</v>
      </c>
      <c r="Q19" s="21">
        <f>'[1]قائمة المركز المالي'!O39/'[1]قائمة المركز المالي'!Q18</f>
        <v>2.774492524125542</v>
      </c>
      <c r="R19" s="22" t="s">
        <v>48</v>
      </c>
      <c r="S19" s="23" t="s">
        <v>49</v>
      </c>
      <c r="T19" s="24"/>
    </row>
    <row r="20" spans="1:20">
      <c r="A20" s="20" t="s">
        <v>50</v>
      </c>
      <c r="B20" s="21">
        <f>'[1]قائمة المركز المالي'!B39/('[1]قائمة المركز المالي'!B22+'[1]قائمة المركز المالي'!B23)</f>
        <v>2.8803826077092118</v>
      </c>
      <c r="C20" s="21">
        <f>'[1]قائمة المركز المالي'!C39/('[1]قائمة المركز المالي'!C22+'[1]قائمة المركز المالي'!C23)</f>
        <v>2.8021266294797731</v>
      </c>
      <c r="D20" s="21">
        <f>'[1]قائمة المركز المالي'!D39/('[1]قائمة المركز المالي'!D22+'[1]قائمة المركز المالي'!D23)</f>
        <v>2.9881183451265194</v>
      </c>
      <c r="E20" s="21">
        <f>'[1]قائمة المركز المالي'!E39/('[1]قائمة المركز المالي'!E22+'[1]قائمة المركز المالي'!E23)</f>
        <v>3.0176570122490216</v>
      </c>
      <c r="F20" s="21">
        <f>'[1]قائمة المركز المالي'!F39/('[1]قائمة المركز المالي'!F22+'[1]قائمة المركز المالي'!F23)</f>
        <v>2.1244938088754024</v>
      </c>
      <c r="G20" s="21">
        <f>'[1]قائمة المركز المالي'!G39/('[1]قائمة المركز المالي'!G22+'[1]قائمة المركز المالي'!G23)</f>
        <v>2.5898679823459658</v>
      </c>
      <c r="H20" s="21">
        <f>'[1]قائمة المركز المالي'!H39/('[1]قائمة المركز المالي'!H22+'[1]قائمة المركز المالي'!H23)</f>
        <v>2.5720770816017331</v>
      </c>
      <c r="I20" s="21">
        <f>'[1]قائمة المركز المالي'!I39/('[1]قائمة المركز المالي'!I22+'[1]قائمة المركز المالي'!I23)</f>
        <v>2.8936625444899704</v>
      </c>
      <c r="J20" s="21">
        <f>'[1]قائمة المركز المالي'!J39/('[1]قائمة المركز المالي'!J22+'[1]قائمة المركز المالي'!J23)</f>
        <v>4.045801671001386</v>
      </c>
      <c r="K20" s="21">
        <f>'[1]قائمة المركز المالي'!K39/('[1]قائمة المركز المالي'!K22+'[1]قائمة المركز المالي'!K23)</f>
        <v>4.4369065775522154</v>
      </c>
      <c r="L20" s="21">
        <f>'[1]قائمة المركز المالي'!L39/('[1]قائمة المركز المالي'!L22+'[1]قائمة المركز المالي'!L23)</f>
        <v>2.9854051687948879</v>
      </c>
      <c r="M20" s="21">
        <f>'[1]قائمة المركز المالي'!M39/('[1]قائمة المركز المالي'!M22+'[1]قائمة المركز المالي'!M23)</f>
        <v>3.5692809071904357</v>
      </c>
      <c r="N20" s="21">
        <f>'[1]قائمة المركز المالي'!N39/('[1]قائمة المركز المالي'!N22+'[1]قائمة المركز المالي'!N23)</f>
        <v>3.5151176420565116</v>
      </c>
      <c r="O20" s="21">
        <f>'[1]قائمة المركز المالي'!O39/('[1]قائمة المركز المالي'!O22+'[1]قائمة المركز المالي'!O23)</f>
        <v>2.7216520472602248</v>
      </c>
      <c r="P20" s="21">
        <f>'[1]قائمة المركز المالي'!P39/('[1]قائمة المركز المالي'!P22+'[1]قائمة المركز المالي'!P23)</f>
        <v>1.8930065819454296</v>
      </c>
      <c r="Q20" s="28" t="s">
        <v>8</v>
      </c>
      <c r="R20" s="22" t="s">
        <v>51</v>
      </c>
      <c r="S20" s="23" t="s">
        <v>52</v>
      </c>
      <c r="T20" s="24"/>
    </row>
    <row r="21" spans="1:20">
      <c r="A21" s="20" t="s">
        <v>53</v>
      </c>
      <c r="B21" s="21">
        <f>'[1]قائمة المركز المالي'!B29/'[1]قائمة المركز المالي'!B18</f>
        <v>0.27532769841708843</v>
      </c>
      <c r="C21" s="21">
        <f>'[1]قائمة المركز المالي'!C29/'[1]قائمة المركز المالي'!C18</f>
        <v>0.27579699044054351</v>
      </c>
      <c r="D21" s="21">
        <f>'[1]قائمة المركز المالي'!D29/'[1]قائمة المركز المالي'!D18</f>
        <v>0.25997600121045084</v>
      </c>
      <c r="E21" s="21">
        <f>'[1]قائمة المركز المالي'!E29/'[1]قائمة المركز المالي'!E18</f>
        <v>0.25953843768030738</v>
      </c>
      <c r="F21" s="21">
        <f>'[1]قائمة المركز المالي'!F29/'[1]قائمة المركز المالي'!F18</f>
        <v>0.3338694013846486</v>
      </c>
      <c r="G21" s="21">
        <f>'[1]قائمة المركز المالي'!G29/'[1]قائمة المركز المالي'!G18</f>
        <v>0.29629023405088706</v>
      </c>
      <c r="H21" s="21">
        <f>'[1]قائمة المركز المالي'!H29/'[1]قائمة المركز المالي'!H18</f>
        <v>0.29769510823508505</v>
      </c>
      <c r="I21" s="21">
        <f>'[1]قائمة المركز المالي'!I29/'[1]قائمة المركز المالي'!I18</f>
        <v>0.2726712164591743</v>
      </c>
      <c r="J21" s="21">
        <f>'[1]قائمة المركز المالي'!J29/'[1]قائمة المركز المالي'!J18</f>
        <v>0.22042799797185841</v>
      </c>
      <c r="K21" s="21">
        <f>'[1]قائمة المركز المالي'!K29/'[1]قائمة المركز المالي'!K18</f>
        <v>0.20773156631873238</v>
      </c>
      <c r="L21" s="21">
        <f>'[1]قائمة المركز المالي'!L29/'[1]قائمة المركز المالي'!L18</f>
        <v>0.26024438776497077</v>
      </c>
      <c r="M21" s="21">
        <f>'[1]قائمة المركز المالي'!M29/'[1]قائمة المركز المالي'!M18</f>
        <v>0.23571714892172821</v>
      </c>
      <c r="N21" s="21">
        <f>'[1]قائمة المركز المالي'!N29/'[1]قائمة المركز المالي'!N18</f>
        <v>0.23525522163444626</v>
      </c>
      <c r="O21" s="21">
        <f>'[1]قائمة المركز المالي'!O29/'[1]قائمة المركز المالي'!O18</f>
        <v>0.28083520617143293</v>
      </c>
      <c r="P21" s="21">
        <f>'[1]قائمة المركز المالي'!P29/'[1]قائمة المركز المالي'!P18</f>
        <v>0.38072958148958247</v>
      </c>
      <c r="Q21" s="21">
        <f>'[1]قائمة المركز المالي'!Q29/'[1]قائمة المركز المالي'!Q18</f>
        <v>0.16751370574036356</v>
      </c>
      <c r="R21" s="22" t="s">
        <v>54</v>
      </c>
      <c r="S21" s="23" t="s">
        <v>55</v>
      </c>
      <c r="T21" s="24"/>
    </row>
    <row r="22" spans="1:20">
      <c r="A22" s="20" t="s">
        <v>56</v>
      </c>
      <c r="B22" s="21">
        <f>('[1]قائمة المركز المالي'!B22+'[1]قائمة المركز المالي'!B23)/'[1]قائمة المركز المالي'!B18</f>
        <v>0.25158890337809964</v>
      </c>
      <c r="C22" s="21">
        <f>('[1]قائمة المركز المالي'!C22+'[1]قائمة المركز المالي'!C23)/'[1]قائمة المركز المالي'!C18</f>
        <v>0.25844763828318063</v>
      </c>
      <c r="D22" s="21">
        <f>('[1]قائمة المركز المالي'!D22+'[1]قائمة المركز المالي'!D23)/'[1]قائمة المركز المالي'!D18</f>
        <v>0.24765551873020478</v>
      </c>
      <c r="E22" s="21">
        <f>('[1]قائمة المركز المالي'!E22+'[1]قائمة المركز المالي'!E23)/'[1]قائمة المركز المالي'!E18</f>
        <v>0.24537631656416642</v>
      </c>
      <c r="F22" s="21">
        <f>('[1]قائمة المركز المالي'!F22+'[1]قائمة المركز المالي'!F23)/'[1]قائمة المركز المالي'!F18</f>
        <v>0.31354791236975488</v>
      </c>
      <c r="G22" s="21">
        <f>('[1]قائمة المركز المالي'!G22+'[1]قائمة المركز المالي'!G23)/'[1]قائمة المركز المالي'!G18</f>
        <v>0.27171646228533836</v>
      </c>
      <c r="H22" s="21">
        <f>('[1]قائمة المركز المالي'!H22+'[1]قائمة المركز المالي'!H23)/'[1]قائمة المركز المالي'!H18</f>
        <v>0.27304970632045061</v>
      </c>
      <c r="I22" s="21">
        <f>('[1]قائمة المركز المالي'!I22+'[1]قائمة المركز المالي'!I23)/'[1]قائمة المركز المالي'!I18</f>
        <v>0.2513523164357172</v>
      </c>
      <c r="J22" s="21">
        <f>('[1]قائمة المركز المالي'!J22+'[1]قائمة المركز المالي'!J23)/'[1]قائمة المركز المالي'!J18</f>
        <v>0.19268665778053026</v>
      </c>
      <c r="K22" s="21">
        <f>('[1]قائمة المركز المالي'!K22+'[1]قائمة المركز المالي'!K23)/'[1]قائمة المركز المالي'!K18</f>
        <v>0.17856324442115074</v>
      </c>
      <c r="L22" s="21">
        <f>('[1]قائمة المركز المالي'!L22+'[1]قائمة المركز المالي'!L23)/'[1]قائمة المركز المالي'!L18</f>
        <v>0.24779069185227034</v>
      </c>
      <c r="M22" s="21">
        <f>('[1]قائمة المركز المالي'!M22+'[1]قائمة المركز المالي'!M23)/'[1]قائمة المركز المالي'!M18</f>
        <v>0.21412796329327805</v>
      </c>
      <c r="N22" s="21">
        <f>('[1]قائمة المركز المالي'!N22+'[1]قائمة المركز المالي'!N23)/'[1]قائمة المركز المالي'!N18</f>
        <v>0.21755880065457539</v>
      </c>
      <c r="O22" s="21">
        <f>('[1]قائمة المركز المالي'!O22+'[1]قائمة المركز المالي'!O23)/'[1]قائمة المركز المالي'!O18</f>
        <v>0.26423833074199204</v>
      </c>
      <c r="P22" s="21">
        <f>('[1]قائمة المركز المالي'!P22+'[1]قائمة المركز المالي'!P23)/'[1]قائمة المركز المالي'!P18</f>
        <v>0.32713590349696386</v>
      </c>
      <c r="Q22" s="28" t="s">
        <v>8</v>
      </c>
      <c r="R22" s="22" t="s">
        <v>57</v>
      </c>
      <c r="S22" s="23" t="s">
        <v>58</v>
      </c>
      <c r="T22" s="24"/>
    </row>
    <row r="23" spans="1:20">
      <c r="A23" s="20" t="s">
        <v>59</v>
      </c>
      <c r="B23" s="21">
        <f>'[1]قائمة المركز المالي'!B9/'[1]قائمة المركز المالي'!B18</f>
        <v>4.1655211663100052E-2</v>
      </c>
      <c r="C23" s="21">
        <f>'[1]قائمة المركز المالي'!C9/'[1]قائمة المركز المالي'!C18</f>
        <v>6.4333960959075065E-2</v>
      </c>
      <c r="D23" s="21">
        <f>'[1]قائمة المركز المالي'!D9/'[1]قائمة المركز المالي'!D18</f>
        <v>4.5929008731521559E-2</v>
      </c>
      <c r="E23" s="21">
        <f>'[1]قائمة المركز المالي'!E9/'[1]قائمة المركز المالي'!E18</f>
        <v>4.3818016045234082E-2</v>
      </c>
      <c r="F23" s="21">
        <f>'[1]قائمة المركز المالي'!F9/'[1]قائمة المركز المالي'!F18</f>
        <v>0.12872544261076649</v>
      </c>
      <c r="G23" s="21">
        <f>'[1]قائمة المركز المالي'!G9/'[1]قائمة المركز المالي'!G18</f>
        <v>6.8319719545894567E-2</v>
      </c>
      <c r="H23" s="21">
        <f>'[1]قائمة المركز المالي'!H9/'[1]قائمة المركز المالي'!H18</f>
        <v>6.3204665659186893E-2</v>
      </c>
      <c r="I23" s="21">
        <f>'[1]قائمة المركز المالي'!I9/'[1]قائمة المركز المالي'!I18</f>
        <v>3.4163960255542247E-2</v>
      </c>
      <c r="J23" s="21">
        <f>'[1]قائمة المركز المالي'!J9/'[1]قائمة المركز المالي'!J18</f>
        <v>2.5973152644196192E-2</v>
      </c>
      <c r="K23" s="21">
        <f>'[1]قائمة المركز المالي'!K9/'[1]قائمة المركز المالي'!K18</f>
        <v>1.8986027928192758E-2</v>
      </c>
      <c r="L23" s="21">
        <f>'[1]قائمة المركز المالي'!L9/'[1]قائمة المركز المالي'!L18</f>
        <v>3.5554622483525436E-2</v>
      </c>
      <c r="M23" s="21">
        <f>'[1]قائمة المركز المالي'!M9/'[1]قائمة المركز المالي'!M18</f>
        <v>4.5013417464655252E-2</v>
      </c>
      <c r="N23" s="21">
        <f>'[1]قائمة المركز المالي'!N9/'[1]قائمة المركز المالي'!N18</f>
        <v>0.10214381486762321</v>
      </c>
      <c r="O23" s="21">
        <f>'[1]قائمة المركز المالي'!O9/'[1]قائمة المركز المالي'!O18</f>
        <v>0.14093844437038675</v>
      </c>
      <c r="P23" s="21">
        <f>'[1]قائمة المركز المالي'!P9/'[1]قائمة المركز المالي'!P18</f>
        <v>0.25966940311421161</v>
      </c>
      <c r="Q23" s="28" t="s">
        <v>8</v>
      </c>
      <c r="R23" s="22" t="s">
        <v>60</v>
      </c>
      <c r="S23" s="23" t="s">
        <v>61</v>
      </c>
      <c r="T23" s="24"/>
    </row>
    <row r="24" spans="1:20">
      <c r="A24" s="20" t="s">
        <v>62</v>
      </c>
      <c r="B24" s="21">
        <f>'[1]قائمة المركز المالي'!B9/('[1]قائمة المركز المالي'!B22+'[1]قائمة المركز المالي'!B23)</f>
        <v>0.16556855689497024</v>
      </c>
      <c r="C24" s="21">
        <f>'[1]قائمة المركز المالي'!C9/('[1]قائمة المركز المالي'!C22+'[1]قائمة المركز المالي'!C23)</f>
        <v>0.24892454574719097</v>
      </c>
      <c r="D24" s="21">
        <f>'[1]قائمة المركز المالي'!D9/('[1]قائمة المركز المالي'!D22+'[1]قائمة المركز المالي'!D23)</f>
        <v>0.18545522008559193</v>
      </c>
      <c r="E24" s="21">
        <f>'[1]قائمة المركز المالي'!E9/('[1]قائمة المركز المالي'!E22+'[1]قائمة المركز المالي'!E23)</f>
        <v>0.17857475676050252</v>
      </c>
      <c r="F24" s="21">
        <f>'[1]قائمة المركز المالي'!F9/('[1]قائمة المركز المالي'!F22+'[1]قائمة المركز المالي'!F23)</f>
        <v>0.41054472867599762</v>
      </c>
      <c r="G24" s="21">
        <f>'[1]قائمة المركز المالي'!G9/('[1]قائمة المركز المالي'!G22+'[1]قائمة المركز المالي'!G23)</f>
        <v>0.25143754254444028</v>
      </c>
      <c r="H24" s="21">
        <f>'[1]قائمة المركز المالي'!H9/('[1]قائمة المركز المالي'!H22+'[1]قائمة المركز المالي'!H23)</f>
        <v>0.23147677582560741</v>
      </c>
      <c r="I24" s="21">
        <f>'[1]قائمة المركز المالي'!I9/('[1]قائمة المركز المالي'!I22+'[1]قائمة المركز المالي'!I23)</f>
        <v>0.13592061032100974</v>
      </c>
      <c r="J24" s="21">
        <f>'[1]قائمة المركز المالي'!J9/('[1]قائمة المركز المالي'!J22+'[1]قائمة المركز المالي'!J23)</f>
        <v>0.13479476442930244</v>
      </c>
      <c r="K24" s="21">
        <f>'[1]قائمة المركز المالي'!K9/('[1]قائمة المركز المالي'!K22+'[1]قائمة المركز المالي'!K23)</f>
        <v>0.10632662947931892</v>
      </c>
      <c r="L24" s="21">
        <f>'[1]قائمة المركز المالي'!L9/('[1]قائمة المركز المالي'!L22+'[1]قائمة المركز المالي'!L23)</f>
        <v>0.14348651362869858</v>
      </c>
      <c r="M24" s="21">
        <f>'[1]قائمة المركز المالي'!M9/('[1]قائمة المركز المالي'!M22+'[1]قائمة المركز المالي'!M23)</f>
        <v>0.21021737082981129</v>
      </c>
      <c r="N24" s="21">
        <f>'[1]قائمة المركز المالي'!N9/('[1]قائمة المركز المالي'!N22+'[1]قائمة المركز المالي'!N23)</f>
        <v>0.46949980676626357</v>
      </c>
      <c r="O24" s="21">
        <f>'[1]قائمة المركز المالي'!O9/('[1]قائمة المركز المالي'!O22+'[1]قائمة المركز المالي'!O23)</f>
        <v>0.53337622885607039</v>
      </c>
      <c r="P24" s="21">
        <f>'[1]قائمة المركز المالي'!P9/('[1]قائمة المركز المالي'!P22+'[1]قائمة المركز المالي'!P23)</f>
        <v>0.79376613920526629</v>
      </c>
      <c r="Q24" s="28" t="s">
        <v>8</v>
      </c>
      <c r="R24" s="22" t="s">
        <v>63</v>
      </c>
      <c r="S24" s="23" t="s">
        <v>64</v>
      </c>
      <c r="T24" s="24"/>
    </row>
    <row r="25" spans="1:20">
      <c r="A25" s="20" t="s">
        <v>65</v>
      </c>
      <c r="B25" s="21">
        <f>'[1]قائمة المركز المالي'!B39/'[1]قائمة المركز المالي'!B9</f>
        <v>17.396918000175638</v>
      </c>
      <c r="C25" s="21">
        <f>'[1]قائمة المركز المالي'!C39/'[1]قائمة المركز المالي'!C9</f>
        <v>11.256931778538334</v>
      </c>
      <c r="D25" s="21">
        <f>'[1]قائمة المركز المالي'!D39/'[1]قائمة المركز المالي'!D9</f>
        <v>16.112344229229205</v>
      </c>
      <c r="E25" s="21">
        <f>'[1]قائمة المركز المالي'!E39/'[1]قائمة المركز المالي'!E9</f>
        <v>16.898564315538646</v>
      </c>
      <c r="F25" s="21">
        <f>'[1]قائمة المركز المالي'!F39/'[1]قائمة المركز المالي'!F9</f>
        <v>5.1748169212326074</v>
      </c>
      <c r="G25" s="21">
        <f>'[1]قائمة المركز المالي'!G39/'[1]قائمة المركز المالي'!G9</f>
        <v>10.300243774806303</v>
      </c>
      <c r="H25" s="21">
        <f>'[1]قائمة المركز المالي'!H39/'[1]قائمة المركز المالي'!H9</f>
        <v>11.111598873916897</v>
      </c>
      <c r="I25" s="21">
        <f>'[1]قائمة المركز المالي'!I39/'[1]قائمة المركز المالي'!I9</f>
        <v>21.289358086723414</v>
      </c>
      <c r="J25" s="21">
        <f>'[1]قائمة المركز المالي'!J39/'[1]قائمة المركز المالي'!J9</f>
        <v>30.014531262624377</v>
      </c>
      <c r="K25" s="21">
        <f>'[1]قائمة المركز المالي'!K39/'[1]قائمة المركز المالي'!K9</f>
        <v>41.729024979722659</v>
      </c>
      <c r="L25" s="21">
        <f>'[1]قائمة المركز المالي'!L39/'[1]قائمة المركز المالي'!L9</f>
        <v>20.806172603233286</v>
      </c>
      <c r="M25" s="21">
        <f>'[2]قائمة المركز المالي'!C33/'[2]قائمة المركز المالي'!C9</f>
        <v>16.979000798559458</v>
      </c>
      <c r="N25" s="21">
        <f>'[2]قائمة المركز المالي'!D33/'[2]قائمة المركز المالي'!D9</f>
        <v>7.486941616158072</v>
      </c>
      <c r="O25" s="21">
        <f>'[1]قائمة المركز المالي'!M39/'[1]قائمة المركز المالي'!O9</f>
        <v>8.8101292900931636</v>
      </c>
      <c r="P25" s="21">
        <f>'[1]قائمة المركز المالي'!N39/'[1]قائمة المركز المالي'!P9</f>
        <v>3.0298179624885067</v>
      </c>
      <c r="Q25" s="28" t="s">
        <v>8</v>
      </c>
      <c r="R25" s="22" t="s">
        <v>66</v>
      </c>
      <c r="S25" s="23" t="s">
        <v>67</v>
      </c>
      <c r="T25" s="24"/>
    </row>
    <row r="26" spans="1:20">
      <c r="A26" s="33" t="s">
        <v>68</v>
      </c>
      <c r="B26" s="34">
        <f>'[1]قائمة المركز المالي'!B18/'[1]قائمة المركز المالي'!B29</f>
        <v>3.6320355915848319</v>
      </c>
      <c r="C26" s="34">
        <f>'[1]قائمة المركز المالي'!C18/'[1]قائمة المركز المالي'!C29</f>
        <v>3.6258553742832835</v>
      </c>
      <c r="D26" s="34">
        <f>'[1]قائمة المركز المالي'!D18/'[1]قائمة المركز المالي'!D29</f>
        <v>3.8465088906052487</v>
      </c>
      <c r="E26" s="34">
        <f>'[1]قائمة المركز المالي'!E18/'[1]قائمة المركز المالي'!E29</f>
        <v>3.8529938337371576</v>
      </c>
      <c r="F26" s="34">
        <f>'[1]قائمة المركز المالي'!F18/'[1]قائمة المركز المالي'!F29</f>
        <v>2.995183134042005</v>
      </c>
      <c r="G26" s="34">
        <f>'[1]قائمة المركز المالي'!G18/'[1]قائمة المركز المالي'!G29</f>
        <v>3.3750690541769686</v>
      </c>
      <c r="H26" s="34">
        <f>'[1]قائمة المركز المالي'!H18/'[1]قائمة المركز المالي'!H29</f>
        <v>3.3591415254640866</v>
      </c>
      <c r="I26" s="34">
        <f>'[1]قائمة المركز المالي'!I18/'[1]قائمة المركز المالي'!I29</f>
        <v>3.6674204669847317</v>
      </c>
      <c r="J26" s="34">
        <f>'[1]قائمة المركز المالي'!J18/'[1]قائمة المركز المالي'!J29</f>
        <v>4.5366287821915794</v>
      </c>
      <c r="K26" s="34">
        <f>'[1]قائمة المركز المالي'!K18/'[1]قائمة المركز المالي'!K29</f>
        <v>4.8139048759958447</v>
      </c>
      <c r="L26" s="34">
        <f>'[1]قائمة المركز المالي'!L18/'[1]قائمة المركز المالي'!L29</f>
        <v>3.8425420374602264</v>
      </c>
      <c r="M26" s="34">
        <f>'[1]قائمة المركز المالي'!M18/'[1]قائمة المركز المالي'!M29</f>
        <v>4.2423727105746476</v>
      </c>
      <c r="N26" s="34">
        <f>'[1]قائمة المركز المالي'!N18/'[1]قائمة المركز المالي'!N29</f>
        <v>4.2507026753857149</v>
      </c>
      <c r="O26" s="34">
        <f>'[1]قائمة المركز المالي'!O18/'[1]قائمة المركز المالي'!O29</f>
        <v>3.5608071140110558</v>
      </c>
      <c r="P26" s="34">
        <f>'[1]قائمة المركز المالي'!P18/'[1]قائمة المركز المالي'!P29</f>
        <v>2.6265361259494409</v>
      </c>
      <c r="Q26" s="34">
        <f>'[1]قائمة المركز المالي'!Q18/'[1]قائمة المركز المالي'!Q29</f>
        <v>5.9696607843536187</v>
      </c>
      <c r="R26" s="35" t="s">
        <v>69</v>
      </c>
      <c r="S26" s="36" t="s">
        <v>70</v>
      </c>
      <c r="T26" s="24"/>
    </row>
    <row r="27" spans="1:20">
      <c r="O27" s="37"/>
      <c r="P27" s="37"/>
      <c r="Q27" s="37"/>
    </row>
    <row r="28" spans="1:20" ht="17.25">
      <c r="A28" s="38" t="s">
        <v>71</v>
      </c>
      <c r="B28" s="38"/>
      <c r="C28" s="38"/>
      <c r="D28" s="38"/>
      <c r="E28" s="38"/>
      <c r="F28" s="38"/>
      <c r="G28" s="38"/>
      <c r="H28" s="39"/>
      <c r="I28" s="38"/>
      <c r="J28" s="38"/>
      <c r="K28" s="38"/>
      <c r="L28" s="40"/>
      <c r="M28" s="40"/>
      <c r="Q28" s="2"/>
    </row>
    <row r="29" spans="1:20" ht="17.25">
      <c r="A29" s="38"/>
      <c r="B29" s="38"/>
      <c r="C29" s="38"/>
      <c r="D29" s="38"/>
      <c r="E29" s="38"/>
      <c r="F29" s="38"/>
      <c r="G29" s="38"/>
      <c r="H29" s="39"/>
      <c r="I29" s="38"/>
      <c r="J29" s="38"/>
      <c r="K29" s="38"/>
      <c r="L29" s="38"/>
      <c r="M29" s="41" t="s">
        <v>72</v>
      </c>
      <c r="N29" s="41"/>
      <c r="O29" s="41"/>
      <c r="P29" s="41"/>
      <c r="Q29" s="41"/>
      <c r="R29" s="41"/>
      <c r="S29" s="41"/>
    </row>
    <row r="30" spans="1:20">
      <c r="A30" s="42"/>
      <c r="B30" s="42"/>
      <c r="C30" s="42"/>
      <c r="D30" s="42"/>
      <c r="E30" s="42"/>
      <c r="F30" s="42"/>
      <c r="G30" s="42"/>
      <c r="H30" s="43"/>
      <c r="I30" s="42"/>
      <c r="J30" s="42"/>
      <c r="K30" s="42"/>
      <c r="L30" s="44"/>
      <c r="M30" s="44"/>
      <c r="Q30" s="2"/>
    </row>
    <row r="31" spans="1:20">
      <c r="A31" s="42"/>
      <c r="B31" s="42"/>
      <c r="C31" s="42"/>
      <c r="D31" s="42"/>
      <c r="E31" s="42"/>
      <c r="F31" s="42"/>
      <c r="G31" s="42"/>
      <c r="H31" s="43"/>
      <c r="I31" s="42"/>
      <c r="J31" s="42"/>
      <c r="K31" s="42"/>
      <c r="L31" s="44"/>
      <c r="M31" s="44"/>
      <c r="Q31" s="2"/>
    </row>
    <row r="32" spans="1:20">
      <c r="A32" s="42"/>
      <c r="B32" s="42"/>
      <c r="C32" s="42"/>
      <c r="D32" s="42"/>
      <c r="E32" s="42"/>
      <c r="F32" s="42"/>
      <c r="G32" s="42"/>
      <c r="H32" s="43"/>
      <c r="I32" s="42"/>
      <c r="J32" s="42"/>
      <c r="K32" s="42"/>
      <c r="L32" s="44"/>
      <c r="M32" s="44"/>
      <c r="Q32" s="2"/>
    </row>
    <row r="33" spans="1:17" ht="24" customHeight="1">
      <c r="A33" s="2" t="s">
        <v>73</v>
      </c>
      <c r="B33" s="45">
        <v>217800000</v>
      </c>
      <c r="C33" s="45">
        <v>181500000</v>
      </c>
      <c r="D33" s="45">
        <v>165000000</v>
      </c>
      <c r="E33" s="45">
        <f>'[1]قائمة المركز المالي'!E32/'نسب مالية'!E36</f>
        <v>150000000</v>
      </c>
      <c r="F33" s="45">
        <f>'[1]قائمة المركز المالي'!F32/'نسب مالية'!F36</f>
        <v>150000000</v>
      </c>
      <c r="G33" s="45">
        <f>'[1]قائمة المركز المالي'!G32/'نسب مالية'!G36</f>
        <v>150000000</v>
      </c>
      <c r="H33" s="45">
        <f>'[1]قائمة المركز المالي'!H32/'نسب مالية'!H36</f>
        <v>150000000</v>
      </c>
      <c r="I33" s="45">
        <f>'[1]قائمة المركز المالي'!I32/'نسب مالية'!I36</f>
        <v>150000000</v>
      </c>
      <c r="J33" s="46">
        <f>'[1]قائمة المركز المالي'!J32/'نسب مالية'!J36</f>
        <v>150000000</v>
      </c>
      <c r="K33" s="46">
        <f>'[1]قائمة المركز المالي'!K32/'نسب مالية'!K36</f>
        <v>150000000</v>
      </c>
      <c r="L33" s="46">
        <v>150000000</v>
      </c>
      <c r="M33" s="46">
        <v>150000000</v>
      </c>
      <c r="N33" s="47">
        <v>150000000</v>
      </c>
      <c r="O33" s="47">
        <v>150000000</v>
      </c>
      <c r="P33" s="47">
        <v>150000000</v>
      </c>
      <c r="Q33" s="47">
        <v>50000000</v>
      </c>
    </row>
    <row r="34" spans="1:17">
      <c r="A34" s="2" t="s">
        <v>74</v>
      </c>
      <c r="B34" s="48">
        <v>9769434</v>
      </c>
      <c r="C34" s="48">
        <v>5344147</v>
      </c>
      <c r="D34" s="48">
        <v>4586579</v>
      </c>
      <c r="E34" s="48">
        <v>2880670</v>
      </c>
      <c r="F34" s="48">
        <v>1943680</v>
      </c>
      <c r="G34" s="48">
        <v>3159259</v>
      </c>
      <c r="H34" s="48">
        <v>3159259</v>
      </c>
      <c r="I34" s="48">
        <v>4821603</v>
      </c>
      <c r="J34" s="48">
        <v>3880626</v>
      </c>
      <c r="K34" s="48">
        <v>1500571</v>
      </c>
      <c r="L34" s="49">
        <v>1898711</v>
      </c>
      <c r="M34" s="49">
        <v>5592091</v>
      </c>
      <c r="N34" s="49">
        <v>915631</v>
      </c>
      <c r="O34" s="49">
        <v>3264613</v>
      </c>
      <c r="P34" s="47">
        <v>1405835</v>
      </c>
      <c r="Q34" s="50">
        <v>0</v>
      </c>
    </row>
    <row r="35" spans="1:17">
      <c r="A35" s="2" t="s">
        <v>75</v>
      </c>
      <c r="B35" s="51">
        <v>5055.25</v>
      </c>
      <c r="C35" s="51">
        <v>2727.5</v>
      </c>
      <c r="D35" s="51">
        <v>1474.59</v>
      </c>
      <c r="E35" s="2">
        <v>717.19</v>
      </c>
      <c r="F35" s="2">
        <v>316.04000000000002</v>
      </c>
      <c r="G35" s="2">
        <v>420.54</v>
      </c>
      <c r="H35" s="2">
        <v>420.54</v>
      </c>
      <c r="I35" s="2">
        <v>609.67999999999995</v>
      </c>
      <c r="J35" s="2">
        <v>189.31</v>
      </c>
      <c r="K35" s="2">
        <v>101.66</v>
      </c>
      <c r="L35" s="52">
        <v>119.72</v>
      </c>
      <c r="M35" s="52">
        <v>137.59</v>
      </c>
      <c r="N35" s="52">
        <v>61</v>
      </c>
      <c r="O35" s="52">
        <v>66.56</v>
      </c>
      <c r="P35" s="53">
        <v>168.964</v>
      </c>
      <c r="Q35" s="50">
        <v>0</v>
      </c>
    </row>
    <row r="36" spans="1:17">
      <c r="A36" s="2" t="s">
        <v>76</v>
      </c>
      <c r="B36" s="2">
        <v>100</v>
      </c>
      <c r="C36" s="2">
        <v>100</v>
      </c>
      <c r="D36" s="2">
        <v>100</v>
      </c>
      <c r="E36" s="2">
        <v>100</v>
      </c>
      <c r="F36" s="2">
        <v>100</v>
      </c>
      <c r="G36" s="2">
        <v>100</v>
      </c>
      <c r="H36" s="2">
        <v>100</v>
      </c>
      <c r="I36" s="2">
        <v>100</v>
      </c>
      <c r="J36" s="2">
        <v>100</v>
      </c>
      <c r="K36" s="2">
        <v>100</v>
      </c>
      <c r="L36" s="52">
        <v>100</v>
      </c>
      <c r="M36" s="52">
        <v>100</v>
      </c>
      <c r="N36" s="52">
        <v>100</v>
      </c>
      <c r="O36" s="52">
        <v>100</v>
      </c>
      <c r="P36" s="52">
        <v>100</v>
      </c>
      <c r="Q36" s="52">
        <v>100</v>
      </c>
    </row>
    <row r="39" spans="1:17">
      <c r="A39" s="54"/>
      <c r="B39" s="54"/>
      <c r="C39" s="54"/>
      <c r="D39" s="54"/>
      <c r="E39" s="54"/>
      <c r="F39" s="54"/>
      <c r="G39" s="54"/>
      <c r="H39" s="55"/>
      <c r="I39" s="56"/>
      <c r="J39" s="54"/>
      <c r="K39" s="54"/>
      <c r="L39" s="54"/>
      <c r="M39" s="54"/>
    </row>
    <row r="40" spans="1:17">
      <c r="G40" s="57"/>
    </row>
  </sheetData>
  <mergeCells count="2">
    <mergeCell ref="B3:G3"/>
    <mergeCell ref="M29:S29"/>
  </mergeCells>
  <pageMargins left="0.15748031496062992" right="0.28999999999999998" top="0.17" bottom="0.37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2024-06-03T12:09:45Z</dcterms:created>
  <dcterms:modified xsi:type="dcterms:W3CDTF">2024-06-03T12:10:00Z</dcterms:modified>
</cp:coreProperties>
</file>