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K10" i="1" l="1"/>
  <c r="R9" i="1"/>
  <c r="R11" i="1" s="1"/>
  <c r="R13" i="1" s="1"/>
  <c r="Q9" i="1"/>
  <c r="Q11" i="1" s="1"/>
  <c r="Q13" i="1" s="1"/>
  <c r="P9" i="1"/>
  <c r="P11" i="1" s="1"/>
  <c r="P13" i="1" s="1"/>
  <c r="O9" i="1"/>
  <c r="O11" i="1" s="1"/>
  <c r="O13" i="1" s="1"/>
  <c r="N9" i="1"/>
  <c r="N11" i="1" s="1"/>
  <c r="N13" i="1" s="1"/>
  <c r="M9" i="1"/>
  <c r="M11" i="1" s="1"/>
  <c r="M13" i="1" s="1"/>
  <c r="L9" i="1"/>
  <c r="L11" i="1" s="1"/>
  <c r="L13" i="1" s="1"/>
  <c r="J9" i="1"/>
  <c r="I9" i="1"/>
  <c r="H9" i="1"/>
  <c r="G9" i="1"/>
  <c r="F9" i="1"/>
  <c r="E9" i="1"/>
  <c r="D9" i="1"/>
  <c r="C9" i="1"/>
  <c r="B9" i="1"/>
  <c r="K7" i="1"/>
  <c r="K6" i="1"/>
  <c r="K5" i="1"/>
  <c r="K9" i="1" s="1"/>
  <c r="K11" i="1" s="1"/>
  <c r="K13" i="1" l="1"/>
  <c r="J10" i="1"/>
  <c r="J11" i="1"/>
  <c r="J13" i="1" l="1"/>
  <c r="I10" i="1"/>
  <c r="I11" i="1" s="1"/>
  <c r="I13" i="1" l="1"/>
  <c r="H10" i="1"/>
  <c r="H11" i="1" s="1"/>
  <c r="H13" i="1" l="1"/>
  <c r="G10" i="1"/>
  <c r="G11" i="1" s="1"/>
  <c r="G13" i="1" l="1"/>
  <c r="F10" i="1"/>
  <c r="F11" i="1" s="1"/>
  <c r="F13" i="1" l="1"/>
  <c r="E10" i="1"/>
  <c r="E11" i="1" s="1"/>
  <c r="E13" i="1" l="1"/>
  <c r="D10" i="1"/>
  <c r="D11" i="1" s="1"/>
  <c r="D13" i="1" l="1"/>
  <c r="C10" i="1"/>
  <c r="C11" i="1" s="1"/>
  <c r="C13" i="1" l="1"/>
  <c r="B10" i="1"/>
  <c r="B11" i="1" s="1"/>
  <c r="B13" i="1" s="1"/>
</calcChain>
</file>

<file path=xl/sharedStrings.xml><?xml version="1.0" encoding="utf-8"?>
<sst xmlns="http://schemas.openxmlformats.org/spreadsheetml/2006/main" count="17" uniqueCount="16">
  <si>
    <t xml:space="preserve">قائمة التدفقات النقدية </t>
  </si>
  <si>
    <t>Statement of Cash Flows</t>
  </si>
  <si>
    <t>البيان</t>
  </si>
  <si>
    <t>صافي التدفقات الناتجة عن (المستخدمة في) الأنشطة التشغيلية</t>
  </si>
  <si>
    <t>Net Cash Flow from (used in ) Operating Activities</t>
  </si>
  <si>
    <t xml:space="preserve">صافي التدفقات الناتجة عن (المستخدمة في) الأنشطة الاستثمارية </t>
  </si>
  <si>
    <t>Net Cash Flow from (used in ) Investing Activities</t>
  </si>
  <si>
    <t>صافي التدفقات الناتجة عن (المستخدمة في) الأنشطة التمويلية</t>
  </si>
  <si>
    <t>Net Cash Flow from (used in ) Financing Activities</t>
  </si>
  <si>
    <t xml:space="preserve">فروقات اسعار صرف النقد ومافي حكمه </t>
  </si>
  <si>
    <t>صافي الزيادة في النقد وما في حكمه</t>
  </si>
  <si>
    <t xml:space="preserve">Decrease and Increase in Cash and Cash Equivalents </t>
  </si>
  <si>
    <t>النقد وما في حكمه في بداية السنة</t>
  </si>
  <si>
    <t>Cash and Cash Equivalents at the Beginning of the year</t>
  </si>
  <si>
    <t xml:space="preserve">النقد وما في حكمه في  نهاية الفترة </t>
  </si>
  <si>
    <t>Cash and Cash Equivalents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</si>
</sst>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-* #,##0_-;_-* #,##0\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</cellStyleXfs>
  <cellXfs count="28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 wrapText="1"/>
    </xf>
    <xf numFmtId="0" fontId="6" fillId="4" borderId="4" xfId="0" applyFont="1" applyFill="1" applyBorder="1"/>
    <xf numFmtId="41" fontId="4" fillId="0" borderId="4" xfId="1" applyNumberFormat="1" applyFont="1" applyFill="1" applyBorder="1" applyAlignment="1"/>
    <xf numFmtId="37" fontId="4" fillId="0" borderId="4" xfId="0" applyNumberFormat="1" applyFont="1" applyBorder="1"/>
    <xf numFmtId="0" fontId="4" fillId="0" borderId="3" xfId="0" applyFont="1" applyFill="1" applyBorder="1"/>
    <xf numFmtId="0" fontId="4" fillId="0" borderId="4" xfId="0" applyFont="1" applyBorder="1"/>
    <xf numFmtId="41" fontId="7" fillId="0" borderId="4" xfId="1" applyNumberFormat="1" applyFont="1" applyFill="1" applyBorder="1" applyAlignment="1"/>
    <xf numFmtId="0" fontId="4" fillId="0" borderId="3" xfId="0" applyFont="1" applyFill="1" applyBorder="1" applyAlignment="1">
      <alignment vertical="center" wrapText="1"/>
    </xf>
    <xf numFmtId="0" fontId="5" fillId="3" borderId="4" xfId="0" applyFont="1" applyFill="1" applyBorder="1"/>
    <xf numFmtId="41" fontId="5" fillId="3" borderId="4" xfId="1" applyNumberFormat="1" applyFont="1" applyFill="1" applyBorder="1" applyAlignment="1"/>
    <xf numFmtId="37" fontId="5" fillId="3" borderId="4" xfId="0" applyNumberFormat="1" applyFont="1" applyFill="1" applyBorder="1"/>
    <xf numFmtId="0" fontId="5" fillId="3" borderId="3" xfId="0" applyFont="1" applyFill="1" applyBorder="1" applyAlignment="1">
      <alignment horizontal="left" wrapText="1"/>
    </xf>
    <xf numFmtId="0" fontId="5" fillId="3" borderId="5" xfId="0" applyFont="1" applyFill="1" applyBorder="1"/>
    <xf numFmtId="37" fontId="5" fillId="3" borderId="5" xfId="0" applyNumberFormat="1" applyFont="1" applyFill="1" applyBorder="1"/>
    <xf numFmtId="41" fontId="5" fillId="3" borderId="5" xfId="1" applyNumberFormat="1" applyFont="1" applyFill="1" applyBorder="1" applyAlignment="1"/>
    <xf numFmtId="37" fontId="4" fillId="0" borderId="0" xfId="0" applyNumberFormat="1" applyFont="1"/>
  </cellXfs>
  <cellStyles count="16">
    <cellStyle name="Comma [0]" xfId="1" builtinId="6"/>
    <cellStyle name="Comma [0] 2" xfId="2"/>
    <cellStyle name="Comma 2" xfId="3"/>
    <cellStyle name="Comma 2 2" xfId="4"/>
    <cellStyle name="Comma 3" xfId="5"/>
    <cellStyle name="Comma 4" xfId="6"/>
    <cellStyle name="Comma 5" xfId="7"/>
    <cellStyle name="Comma 6" xfId="8"/>
    <cellStyle name="Normal" xfId="0" builtinId="0"/>
    <cellStyle name="Normal 2" xfId="9"/>
    <cellStyle name="Normal 3" xfId="10"/>
    <cellStyle name="Normal 4" xfId="11"/>
    <cellStyle name="Normal 5" xfId="12"/>
    <cellStyle name="Normal 5 2" xfId="13"/>
    <cellStyle name="Normal 6" xfId="14"/>
    <cellStyle name="Normal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40~1.MOU\AppData\Local\Temp\-&#1607;&#1610;&#1574;&#1577;%20&#1575;&#1604;&#1575;&#1608;&#1585;&#1575;&#1602;%20&#1575;&#1604;&#1605;&#1575;&#1604;&#1610;&#1577;%20%20-%20&#1602;&#1608;&#1575;&#1574;&#1605;%20&#1605;&#1575;&#1604;&#1610;&#1577;%2031-12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I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يان الوضع المالي"/>
      <sheetName val="بيان الدخل"/>
      <sheetName val="التغييرات في حقوق المساهمين"/>
      <sheetName val="التدفقات النقدية "/>
    </sheetNames>
    <sheetDataSet>
      <sheetData sheetId="0">
        <row r="6">
          <cell r="C6">
            <v>851773865</v>
          </cell>
        </row>
      </sheetData>
      <sheetData sheetId="1">
        <row r="6">
          <cell r="C6">
            <v>455999301</v>
          </cell>
        </row>
      </sheetData>
      <sheetData sheetId="2"/>
      <sheetData sheetId="3">
        <row r="34">
          <cell r="C34">
            <v>391906109</v>
          </cell>
        </row>
        <row r="44">
          <cell r="C44">
            <v>281941208</v>
          </cell>
        </row>
        <row r="48">
          <cell r="C48">
            <v>-68000000</v>
          </cell>
        </row>
        <row r="51">
          <cell r="C51">
            <v>245926548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يم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/>
      <sheetData sheetId="4">
        <row r="7">
          <cell r="B7">
            <v>5225198370</v>
          </cell>
          <cell r="C7">
            <v>3897723497</v>
          </cell>
          <cell r="D7">
            <v>2903753859</v>
          </cell>
          <cell r="E7">
            <v>2187650335</v>
          </cell>
          <cell r="F7">
            <v>1041800150</v>
          </cell>
          <cell r="G7">
            <v>358024042</v>
          </cell>
          <cell r="H7">
            <v>398814176</v>
          </cell>
          <cell r="I7">
            <v>194724464</v>
          </cell>
          <cell r="J7">
            <v>361734275</v>
          </cell>
          <cell r="K7">
            <v>851773865</v>
          </cell>
          <cell r="L7">
            <v>245926548</v>
          </cell>
          <cell r="M7">
            <v>179482338</v>
          </cell>
          <cell r="N7">
            <v>166091515</v>
          </cell>
          <cell r="O7">
            <v>149212307</v>
          </cell>
          <cell r="P7">
            <v>147003056</v>
          </cell>
          <cell r="Q7">
            <v>162476371</v>
          </cell>
          <cell r="R7">
            <v>130047891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tabSelected="1" workbookViewId="0">
      <selection activeCell="B12" sqref="B12"/>
    </sheetView>
  </sheetViews>
  <sheetFormatPr defaultColWidth="9.140625" defaultRowHeight="16.5"/>
  <cols>
    <col min="1" max="1" width="52.85546875" style="5" bestFit="1" customWidth="1"/>
    <col min="2" max="2" width="26" style="5" customWidth="1"/>
    <col min="3" max="3" width="18.85546875" style="5" customWidth="1"/>
    <col min="4" max="4" width="20.5703125" style="5" customWidth="1"/>
    <col min="5" max="5" width="22.42578125" style="5" customWidth="1"/>
    <col min="6" max="6" width="18.28515625" style="5" customWidth="1"/>
    <col min="7" max="7" width="14.5703125" style="5" customWidth="1"/>
    <col min="8" max="8" width="15.5703125" style="5" customWidth="1"/>
    <col min="9" max="9" width="14.5703125" style="5" customWidth="1"/>
    <col min="10" max="10" width="15.28515625" style="5" customWidth="1"/>
    <col min="11" max="18" width="17.140625" style="5" bestFit="1" customWidth="1"/>
    <col min="19" max="19" width="62.140625" style="5" customWidth="1"/>
    <col min="20" max="16384" width="9.140625" style="5"/>
  </cols>
  <sheetData>
    <row r="2" spans="1:19" ht="18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4"/>
      <c r="O2" s="4"/>
      <c r="S2" s="6" t="s">
        <v>1</v>
      </c>
    </row>
    <row r="3" spans="1:1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P3" s="4"/>
      <c r="Q3" s="4"/>
    </row>
    <row r="4" spans="1:19">
      <c r="A4" s="8" t="s">
        <v>2</v>
      </c>
      <c r="B4" s="9">
        <v>2023</v>
      </c>
      <c r="C4" s="9">
        <v>2022</v>
      </c>
      <c r="D4" s="9">
        <v>2021</v>
      </c>
      <c r="E4" s="9">
        <v>2020</v>
      </c>
      <c r="F4" s="9">
        <v>2019</v>
      </c>
      <c r="G4" s="9">
        <v>2018</v>
      </c>
      <c r="H4" s="9">
        <v>2017</v>
      </c>
      <c r="I4" s="9">
        <v>2016</v>
      </c>
      <c r="J4" s="9">
        <v>2015</v>
      </c>
      <c r="K4" s="10">
        <v>2014</v>
      </c>
      <c r="L4" s="10">
        <v>2013</v>
      </c>
      <c r="M4" s="10">
        <v>2012</v>
      </c>
      <c r="N4" s="10">
        <v>2011</v>
      </c>
      <c r="O4" s="10">
        <v>2010</v>
      </c>
      <c r="P4" s="11">
        <v>2009</v>
      </c>
      <c r="Q4" s="11">
        <v>2008</v>
      </c>
      <c r="R4" s="11">
        <v>2007</v>
      </c>
      <c r="S4" s="12" t="s">
        <v>1</v>
      </c>
    </row>
    <row r="5" spans="1:19">
      <c r="A5" s="13" t="s">
        <v>3</v>
      </c>
      <c r="B5" s="14">
        <v>697651860</v>
      </c>
      <c r="C5" s="14">
        <v>4662663388</v>
      </c>
      <c r="D5" s="14">
        <v>3752346211</v>
      </c>
      <c r="E5" s="15">
        <v>872242049</v>
      </c>
      <c r="F5" s="15">
        <v>277177884</v>
      </c>
      <c r="G5" s="15">
        <v>1750572</v>
      </c>
      <c r="H5" s="15">
        <v>675445387</v>
      </c>
      <c r="I5" s="14">
        <v>431315578</v>
      </c>
      <c r="J5" s="14">
        <v>-343222705</v>
      </c>
      <c r="K5" s="15">
        <f>'[1]التدفقات النقدية '!$C$34</f>
        <v>391906109</v>
      </c>
      <c r="L5" s="15">
        <v>223072835</v>
      </c>
      <c r="M5" s="15">
        <v>188415234</v>
      </c>
      <c r="N5" s="15">
        <v>281648730</v>
      </c>
      <c r="O5" s="14">
        <v>395625989</v>
      </c>
      <c r="P5" s="14">
        <v>319426497</v>
      </c>
      <c r="Q5" s="14">
        <v>333073432</v>
      </c>
      <c r="R5" s="14">
        <v>267947737</v>
      </c>
      <c r="S5" s="16" t="s">
        <v>4</v>
      </c>
    </row>
    <row r="6" spans="1:19">
      <c r="A6" s="13" t="s">
        <v>5</v>
      </c>
      <c r="B6" s="14">
        <v>-3102572400.5800004</v>
      </c>
      <c r="C6" s="14">
        <v>-3570967241</v>
      </c>
      <c r="D6" s="14">
        <v>-5702482506</v>
      </c>
      <c r="E6" s="14">
        <v>-1501709669</v>
      </c>
      <c r="F6" s="14">
        <v>511086418</v>
      </c>
      <c r="G6" s="14">
        <v>-534840003</v>
      </c>
      <c r="H6" s="14">
        <v>-377925323</v>
      </c>
      <c r="I6" s="14">
        <v>-628195159</v>
      </c>
      <c r="J6" s="14">
        <v>-137169728</v>
      </c>
      <c r="K6" s="15">
        <f>'[1]التدفقات النقدية '!$C$44</f>
        <v>281941208</v>
      </c>
      <c r="L6" s="14">
        <v>-71628625</v>
      </c>
      <c r="M6" s="14">
        <v>-81524411</v>
      </c>
      <c r="N6" s="14">
        <v>-154269522</v>
      </c>
      <c r="O6" s="14">
        <v>-308416738</v>
      </c>
      <c r="P6" s="14">
        <v>-266049812</v>
      </c>
      <c r="Q6" s="14">
        <v>-249644952</v>
      </c>
      <c r="R6" s="14">
        <v>-203009109</v>
      </c>
      <c r="S6" s="16" t="s">
        <v>6</v>
      </c>
    </row>
    <row r="7" spans="1:19">
      <c r="A7" s="13" t="s">
        <v>7</v>
      </c>
      <c r="B7" s="14">
        <v>-404809219</v>
      </c>
      <c r="C7" s="14">
        <v>-183032111</v>
      </c>
      <c r="D7" s="14">
        <v>269239823</v>
      </c>
      <c r="E7" s="14">
        <v>-73566815</v>
      </c>
      <c r="F7" s="14">
        <v>-102479849</v>
      </c>
      <c r="G7" s="14">
        <v>485331958</v>
      </c>
      <c r="H7" s="14">
        <v>-82003624</v>
      </c>
      <c r="I7" s="14">
        <v>-115438165</v>
      </c>
      <c r="J7" s="14">
        <v>-64115912</v>
      </c>
      <c r="K7" s="14">
        <f>'[1]التدفقات النقدية '!$C$48</f>
        <v>-68000000</v>
      </c>
      <c r="L7" s="14">
        <v>-85000000</v>
      </c>
      <c r="M7" s="14">
        <v>-93500000</v>
      </c>
      <c r="N7" s="14">
        <v>-110500000</v>
      </c>
      <c r="O7" s="14">
        <v>-85000000</v>
      </c>
      <c r="P7" s="14">
        <v>-68850000</v>
      </c>
      <c r="Q7" s="14">
        <v>-51000000</v>
      </c>
      <c r="R7" s="14">
        <v>0</v>
      </c>
      <c r="S7" s="16" t="s">
        <v>8</v>
      </c>
    </row>
    <row r="8" spans="1:19" ht="18.75">
      <c r="A8" s="17" t="s">
        <v>9</v>
      </c>
      <c r="B8" s="18">
        <v>4137204633</v>
      </c>
      <c r="C8" s="18">
        <v>85305602</v>
      </c>
      <c r="D8" s="18">
        <v>2396999996</v>
      </c>
      <c r="E8" s="18">
        <v>1848884620</v>
      </c>
      <c r="F8" s="18">
        <v>-2008345</v>
      </c>
      <c r="G8" s="18">
        <v>6967339</v>
      </c>
      <c r="H8" s="18">
        <v>-11426728</v>
      </c>
      <c r="I8" s="18">
        <v>145307935</v>
      </c>
      <c r="J8" s="14">
        <v>54468755</v>
      </c>
      <c r="K8" s="18"/>
      <c r="L8" s="18"/>
      <c r="M8" s="18"/>
      <c r="N8" s="18"/>
      <c r="O8" s="18"/>
      <c r="P8" s="18"/>
      <c r="Q8" s="18"/>
      <c r="R8" s="18"/>
      <c r="S8" s="19"/>
    </row>
    <row r="9" spans="1:19" ht="33">
      <c r="A9" s="20" t="s">
        <v>10</v>
      </c>
      <c r="B9" s="21">
        <f>SUM(B5:B8)</f>
        <v>1327474873.4199996</v>
      </c>
      <c r="C9" s="21">
        <f>SUM(C5:C8)</f>
        <v>993969638</v>
      </c>
      <c r="D9" s="21">
        <f>SUM(D5:D8)</f>
        <v>716103524</v>
      </c>
      <c r="E9" s="21">
        <f>SUM(E5:E8)</f>
        <v>1145850185</v>
      </c>
      <c r="F9" s="21">
        <f t="shared" ref="F9:G9" si="0">SUM(F5:F8)</f>
        <v>683776108</v>
      </c>
      <c r="G9" s="21">
        <f t="shared" si="0"/>
        <v>-40790134</v>
      </c>
      <c r="H9" s="21">
        <f>SUM(H5:H8)</f>
        <v>204089712</v>
      </c>
      <c r="I9" s="21">
        <f>SUM(I5:I8)</f>
        <v>-167009811</v>
      </c>
      <c r="J9" s="21">
        <f>SUM(J5:J8)</f>
        <v>-490039590</v>
      </c>
      <c r="K9" s="22">
        <f>SUM(K5:K7)</f>
        <v>605847317</v>
      </c>
      <c r="L9" s="22">
        <f>SUM(L5:L7)</f>
        <v>66444210</v>
      </c>
      <c r="M9" s="21">
        <f t="shared" ref="M9:R9" si="1">SUM(M5:M7)</f>
        <v>13390823</v>
      </c>
      <c r="N9" s="21">
        <f t="shared" si="1"/>
        <v>16879208</v>
      </c>
      <c r="O9" s="21">
        <f t="shared" si="1"/>
        <v>2209251</v>
      </c>
      <c r="P9" s="21">
        <f t="shared" si="1"/>
        <v>-15473315</v>
      </c>
      <c r="Q9" s="21">
        <f t="shared" si="1"/>
        <v>32428480</v>
      </c>
      <c r="R9" s="21">
        <f t="shared" si="1"/>
        <v>64938628</v>
      </c>
      <c r="S9" s="23" t="s">
        <v>11</v>
      </c>
    </row>
    <row r="10" spans="1:19" ht="30.6" customHeight="1">
      <c r="A10" s="17" t="s">
        <v>12</v>
      </c>
      <c r="B10" s="18">
        <f>C11</f>
        <v>3897723497</v>
      </c>
      <c r="C10" s="18">
        <f>D11</f>
        <v>2903753859</v>
      </c>
      <c r="D10" s="18">
        <f>E11</f>
        <v>2187650335</v>
      </c>
      <c r="E10" s="18">
        <f>F11</f>
        <v>1041800150</v>
      </c>
      <c r="F10" s="18">
        <f t="shared" ref="F10:J10" si="2">G11</f>
        <v>358024042</v>
      </c>
      <c r="G10" s="18">
        <f t="shared" si="2"/>
        <v>398814176</v>
      </c>
      <c r="H10" s="18">
        <f t="shared" si="2"/>
        <v>194724464</v>
      </c>
      <c r="I10" s="18">
        <f t="shared" si="2"/>
        <v>361734275</v>
      </c>
      <c r="J10" s="18">
        <f t="shared" si="2"/>
        <v>851773865</v>
      </c>
      <c r="K10" s="18">
        <f>'[1]التدفقات النقدية '!$C$51</f>
        <v>245926548</v>
      </c>
      <c r="L10" s="18">
        <v>179482338</v>
      </c>
      <c r="M10" s="18">
        <v>166091515</v>
      </c>
      <c r="N10" s="18">
        <v>149212307</v>
      </c>
      <c r="O10" s="18">
        <v>147003056</v>
      </c>
      <c r="P10" s="18">
        <v>162476371</v>
      </c>
      <c r="Q10" s="18">
        <v>130047891</v>
      </c>
      <c r="R10" s="18">
        <v>65109263</v>
      </c>
      <c r="S10" s="19" t="s">
        <v>13</v>
      </c>
    </row>
    <row r="11" spans="1:19" ht="30.6" customHeight="1">
      <c r="A11" s="24" t="s">
        <v>14</v>
      </c>
      <c r="B11" s="25">
        <f>SUM(B9:B10)</f>
        <v>5225198370.4200001</v>
      </c>
      <c r="C11" s="25">
        <f>SUM(C9:C10)</f>
        <v>3897723497</v>
      </c>
      <c r="D11" s="25">
        <f>SUM(D9:D10)</f>
        <v>2903753859</v>
      </c>
      <c r="E11" s="25">
        <f>SUM(E9:E10)</f>
        <v>2187650335</v>
      </c>
      <c r="F11" s="25">
        <f>SUM(F9:F10)</f>
        <v>1041800150</v>
      </c>
      <c r="G11" s="25">
        <f t="shared" ref="G11:R11" si="3">SUM(G9:G10)</f>
        <v>358024042</v>
      </c>
      <c r="H11" s="25">
        <f t="shared" si="3"/>
        <v>398814176</v>
      </c>
      <c r="I11" s="25">
        <f t="shared" si="3"/>
        <v>194724464</v>
      </c>
      <c r="J11" s="25">
        <f t="shared" si="3"/>
        <v>361734275</v>
      </c>
      <c r="K11" s="25">
        <f t="shared" si="3"/>
        <v>851773865</v>
      </c>
      <c r="L11" s="25">
        <f t="shared" si="3"/>
        <v>245926548</v>
      </c>
      <c r="M11" s="26">
        <f t="shared" si="3"/>
        <v>179482338</v>
      </c>
      <c r="N11" s="26">
        <f t="shared" si="3"/>
        <v>166091515</v>
      </c>
      <c r="O11" s="26">
        <f t="shared" si="3"/>
        <v>149212307</v>
      </c>
      <c r="P11" s="26">
        <f t="shared" si="3"/>
        <v>147003056</v>
      </c>
      <c r="Q11" s="26">
        <f t="shared" si="3"/>
        <v>162476371</v>
      </c>
      <c r="R11" s="26">
        <f t="shared" si="3"/>
        <v>130047891</v>
      </c>
      <c r="S11" s="12" t="s">
        <v>15</v>
      </c>
    </row>
    <row r="12" spans="1:19" ht="34.5" customHeight="1"/>
    <row r="13" spans="1:19" hidden="1">
      <c r="B13" s="27">
        <f>B11-'[2]قائمة المركز المالي'!B7</f>
        <v>0.42000007629394531</v>
      </c>
      <c r="C13" s="27">
        <f>C11-'[2]قائمة المركز المالي'!C7</f>
        <v>0</v>
      </c>
      <c r="D13" s="27">
        <f>D11-'[2]قائمة المركز المالي'!D7</f>
        <v>0</v>
      </c>
      <c r="E13" s="27">
        <f>E11-'[2]قائمة المركز المالي'!E7</f>
        <v>0</v>
      </c>
      <c r="F13" s="27">
        <f>F11-'[2]قائمة المركز المالي'!F7</f>
        <v>0</v>
      </c>
      <c r="G13" s="27">
        <f>G11-'[2]قائمة المركز المالي'!G7</f>
        <v>0</v>
      </c>
      <c r="H13" s="27">
        <f>H11-'[2]قائمة المركز المالي'!H7</f>
        <v>0</v>
      </c>
      <c r="I13" s="27">
        <f>I11-'[2]قائمة المركز المالي'!I7</f>
        <v>0</v>
      </c>
      <c r="J13" s="27">
        <f>J11-'[2]قائمة المركز المالي'!J7</f>
        <v>0</v>
      </c>
      <c r="K13" s="27">
        <f>K11-'[2]قائمة المركز المالي'!K7</f>
        <v>0</v>
      </c>
      <c r="L13" s="27">
        <f>L11-'[2]قائمة المركز المالي'!L7</f>
        <v>0</v>
      </c>
      <c r="M13" s="27">
        <f>M11-'[2]قائمة المركز المالي'!M7</f>
        <v>0</v>
      </c>
      <c r="N13" s="27">
        <f>N11-'[2]قائمة المركز المالي'!N7</f>
        <v>0</v>
      </c>
      <c r="O13" s="27">
        <f>O11-'[2]قائمة المركز المالي'!O7</f>
        <v>0</v>
      </c>
      <c r="P13" s="27">
        <f>P11-'[2]قائمة المركز المالي'!P7</f>
        <v>0</v>
      </c>
      <c r="Q13" s="27">
        <f>Q11-'[2]قائمة المركز المالي'!Q7</f>
        <v>0</v>
      </c>
      <c r="R13" s="27">
        <f>R11-'[2]قائمة المركز المالي'!R7</f>
        <v>0</v>
      </c>
    </row>
  </sheetData>
  <pageMargins left="0.34" right="0.5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2024-06-30T08:17:19Z</dcterms:created>
  <dcterms:modified xsi:type="dcterms:W3CDTF">2024-06-30T08:17:38Z</dcterms:modified>
</cp:coreProperties>
</file>